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ocumenten\"/>
    </mc:Choice>
  </mc:AlternateContent>
  <xr:revisionPtr revIDLastSave="0" documentId="13_ncr:1_{286E9A9E-FCC0-4D88-A074-A44C29F2D243}" xr6:coauthVersionLast="45" xr6:coauthVersionMax="45" xr10:uidLastSave="{00000000-0000-0000-0000-000000000000}"/>
  <bookViews>
    <workbookView xWindow="-120" yWindow="-120" windowWidth="24240" windowHeight="13740" tabRatio="922" xr2:uid="{00000000-000D-0000-FFFF-FFFF00000000}"/>
  </bookViews>
  <sheets>
    <sheet name="READ ME !!!" sheetId="8" r:id="rId1"/>
    <sheet name="LOTTO TREKKING" sheetId="1" r:id="rId2"/>
    <sheet name="LOTTO Winstverdeling" sheetId="2" r:id="rId3"/>
    <sheet name="LOTTO 8 speelvakken" sheetId="3" r:id="rId4"/>
    <sheet name="LOTTO 12 speelvakken" sheetId="4" r:id="rId5"/>
    <sheet name="EUROMILLIONS TREKKING" sheetId="5" r:id="rId6"/>
    <sheet name="EUROMILLIONS Winstverdeling" sheetId="6" r:id="rId7"/>
    <sheet name="EUROMILLIONS Speelvakken" sheetId="7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7" l="1"/>
  <c r="H6" i="7" l="1"/>
  <c r="G6" i="7"/>
  <c r="F6" i="7"/>
  <c r="E6" i="7"/>
  <c r="D6" i="7"/>
  <c r="C6" i="7"/>
  <c r="R10" i="7" l="1"/>
  <c r="R27" i="7" s="1"/>
  <c r="Q10" i="7"/>
  <c r="Q27" i="7" s="1"/>
  <c r="R11" i="7"/>
  <c r="R28" i="7" s="1"/>
  <c r="Q11" i="7"/>
  <c r="Q28" i="7" s="1"/>
  <c r="R12" i="7"/>
  <c r="R29" i="7" s="1"/>
  <c r="Q12" i="7"/>
  <c r="Q29" i="7" s="1"/>
  <c r="R13" i="7"/>
  <c r="R30" i="7" s="1"/>
  <c r="Q13" i="7"/>
  <c r="Q30" i="7" s="1"/>
  <c r="U7" i="7"/>
  <c r="U22" i="7" s="1"/>
  <c r="U6" i="7"/>
  <c r="U21" i="7" s="1"/>
  <c r="T6" i="7"/>
  <c r="T21" i="7" s="1"/>
  <c r="R7" i="7"/>
  <c r="R22" i="7" s="1"/>
  <c r="R6" i="7"/>
  <c r="R21" i="7" s="1"/>
  <c r="S7" i="7"/>
  <c r="S22" i="7" s="1"/>
  <c r="S6" i="7"/>
  <c r="S21" i="7" s="1"/>
  <c r="T7" i="7"/>
  <c r="T22" i="7" s="1"/>
  <c r="R9" i="7"/>
  <c r="R26" i="7" s="1"/>
  <c r="Q9" i="7"/>
  <c r="Q26" i="7" s="1"/>
  <c r="Q5" i="7"/>
  <c r="Q20" i="7" s="1"/>
  <c r="U5" i="7"/>
  <c r="U20" i="7" s="1"/>
  <c r="S4" i="7"/>
  <c r="S19" i="7" s="1"/>
  <c r="R5" i="7"/>
  <c r="R20" i="7" s="1"/>
  <c r="Q6" i="7"/>
  <c r="Q21" i="7" s="1"/>
  <c r="T4" i="7"/>
  <c r="T19" i="7" s="1"/>
  <c r="S5" i="7"/>
  <c r="S20" i="7" s="1"/>
  <c r="Q7" i="7"/>
  <c r="Q22" i="7" s="1"/>
  <c r="U4" i="7"/>
  <c r="U19" i="7" s="1"/>
  <c r="T5" i="7"/>
  <c r="T20" i="7" s="1"/>
  <c r="R4" i="7"/>
  <c r="R19" i="7" s="1"/>
  <c r="Q4" i="7"/>
  <c r="Q19" i="7" s="1"/>
  <c r="Q3" i="7"/>
  <c r="Q18" i="7" s="1"/>
  <c r="R3" i="7"/>
  <c r="R18" i="7" s="1"/>
  <c r="S3" i="7"/>
  <c r="S18" i="7" s="1"/>
  <c r="T3" i="7"/>
  <c r="T18" i="7" s="1"/>
  <c r="U3" i="7"/>
  <c r="U18" i="7" s="1"/>
  <c r="J10" i="3"/>
  <c r="L10" i="7" l="1"/>
  <c r="L11" i="7"/>
  <c r="L12" i="7"/>
  <c r="K12" i="7"/>
  <c r="L13" i="7"/>
  <c r="K10" i="7"/>
  <c r="O10" i="7" s="1"/>
  <c r="K13" i="7"/>
  <c r="K11" i="7"/>
  <c r="L9" i="7"/>
  <c r="K9" i="7"/>
  <c r="C10" i="3"/>
  <c r="E10" i="3"/>
  <c r="F10" i="3"/>
  <c r="G10" i="3"/>
  <c r="O13" i="7" l="1"/>
  <c r="O11" i="7"/>
  <c r="O12" i="7"/>
  <c r="O9" i="7"/>
  <c r="H10" i="3"/>
  <c r="D10" i="3"/>
  <c r="O15" i="7" l="1"/>
  <c r="C10" i="4"/>
  <c r="D10" i="4"/>
  <c r="E10" i="4"/>
  <c r="F10" i="4"/>
  <c r="G10" i="4"/>
  <c r="H10" i="4"/>
  <c r="J10" i="4"/>
  <c r="T7" i="4" s="1"/>
  <c r="K21" i="4" s="1"/>
  <c r="T3" i="3"/>
  <c r="K17" i="3" s="1"/>
  <c r="T3" i="4" l="1"/>
  <c r="K17" i="4" s="1"/>
  <c r="T7" i="3"/>
  <c r="K21" i="3" s="1"/>
  <c r="T12" i="4"/>
  <c r="K26" i="4" s="1"/>
  <c r="N13" i="4"/>
  <c r="U13" i="4" s="1"/>
  <c r="Q14" i="4"/>
  <c r="X14" i="4" s="1"/>
  <c r="R13" i="4"/>
  <c r="Y13" i="4" s="1"/>
  <c r="R11" i="4"/>
  <c r="Y11" i="4" s="1"/>
  <c r="P12" i="4"/>
  <c r="W12" i="4" s="1"/>
  <c r="O4" i="3"/>
  <c r="V4" i="3" s="1"/>
  <c r="O10" i="4"/>
  <c r="V10" i="4" s="1"/>
  <c r="Q3" i="3"/>
  <c r="X3" i="3" s="1"/>
  <c r="O14" i="4"/>
  <c r="V14" i="4" s="1"/>
  <c r="P6" i="3"/>
  <c r="W6" i="3" s="1"/>
  <c r="S13" i="4"/>
  <c r="Z13" i="4" s="1"/>
  <c r="R3" i="4"/>
  <c r="Y3" i="4" s="1"/>
  <c r="R7" i="4"/>
  <c r="Y7" i="4" s="1"/>
  <c r="R12" i="4"/>
  <c r="Y12" i="4" s="1"/>
  <c r="R4" i="4"/>
  <c r="Y4" i="4" s="1"/>
  <c r="N3" i="4"/>
  <c r="U3" i="4" s="1"/>
  <c r="O6" i="4"/>
  <c r="V6" i="4" s="1"/>
  <c r="N7" i="4"/>
  <c r="U7" i="4" s="1"/>
  <c r="O11" i="4"/>
  <c r="V11" i="4" s="1"/>
  <c r="S11" i="4"/>
  <c r="Z11" i="4" s="1"/>
  <c r="N12" i="4"/>
  <c r="U12" i="4" s="1"/>
  <c r="O3" i="4"/>
  <c r="V3" i="4" s="1"/>
  <c r="S3" i="4"/>
  <c r="Z3" i="4" s="1"/>
  <c r="N4" i="4"/>
  <c r="U4" i="4" s="1"/>
  <c r="Q9" i="4"/>
  <c r="X9" i="4" s="1"/>
  <c r="S8" i="4"/>
  <c r="Z8" i="4" s="1"/>
  <c r="N8" i="4"/>
  <c r="U8" i="4" s="1"/>
  <c r="P7" i="4"/>
  <c r="W7" i="4" s="1"/>
  <c r="R6" i="4"/>
  <c r="Y6" i="4" s="1"/>
  <c r="O5" i="4"/>
  <c r="V5" i="4" s="1"/>
  <c r="P4" i="4"/>
  <c r="W4" i="4" s="1"/>
  <c r="Q6" i="3"/>
  <c r="X6" i="3" s="1"/>
  <c r="S5" i="3"/>
  <c r="Z5" i="3" s="1"/>
  <c r="P4" i="3"/>
  <c r="W4" i="3" s="1"/>
  <c r="S3" i="3"/>
  <c r="Z3" i="3" s="1"/>
  <c r="O12" i="4"/>
  <c r="V12" i="4" s="1"/>
  <c r="Q11" i="4"/>
  <c r="X11" i="4" s="1"/>
  <c r="S10" i="4"/>
  <c r="Z10" i="4" s="1"/>
  <c r="N10" i="4"/>
  <c r="U10" i="4" s="1"/>
  <c r="Q4" i="4"/>
  <c r="X4" i="4" s="1"/>
  <c r="Q8" i="4"/>
  <c r="X8" i="4" s="1"/>
  <c r="Q13" i="4"/>
  <c r="X13" i="4" s="1"/>
  <c r="O9" i="4"/>
  <c r="V9" i="4" s="1"/>
  <c r="R8" i="4"/>
  <c r="Y8" i="4" s="1"/>
  <c r="R3" i="3"/>
  <c r="Y3" i="3" s="1"/>
  <c r="R7" i="3"/>
  <c r="Y7" i="3" s="1"/>
  <c r="S8" i="3"/>
  <c r="Z8" i="3" s="1"/>
  <c r="O7" i="4"/>
  <c r="V7" i="4" s="1"/>
  <c r="Q6" i="4"/>
  <c r="X6" i="4" s="1"/>
  <c r="S5" i="4"/>
  <c r="Z5" i="4" s="1"/>
  <c r="N5" i="4"/>
  <c r="U5" i="4" s="1"/>
  <c r="O4" i="4"/>
  <c r="V4" i="4" s="1"/>
  <c r="R10" i="3"/>
  <c r="Y10" i="3" s="1"/>
  <c r="T5" i="3"/>
  <c r="K19" i="3" s="1"/>
  <c r="T9" i="3"/>
  <c r="K23" i="3" s="1"/>
  <c r="T10" i="3"/>
  <c r="K24" i="3" s="1"/>
  <c r="S9" i="3"/>
  <c r="Z9" i="3" s="1"/>
  <c r="S7" i="3"/>
  <c r="Z7" i="3" s="1"/>
  <c r="R5" i="3"/>
  <c r="Y5" i="3" s="1"/>
  <c r="T4" i="3"/>
  <c r="K18" i="3" s="1"/>
  <c r="S14" i="4"/>
  <c r="Z14" i="4" s="1"/>
  <c r="N14" i="4"/>
  <c r="U14" i="4" s="1"/>
  <c r="P13" i="4"/>
  <c r="W13" i="4" s="1"/>
  <c r="S12" i="4"/>
  <c r="Z12" i="4" s="1"/>
  <c r="P11" i="4"/>
  <c r="W11" i="4" s="1"/>
  <c r="R10" i="4"/>
  <c r="Y10" i="4" s="1"/>
  <c r="T5" i="4"/>
  <c r="K19" i="4" s="1"/>
  <c r="T9" i="4"/>
  <c r="K23" i="4" s="1"/>
  <c r="T10" i="4"/>
  <c r="K24" i="4" s="1"/>
  <c r="T14" i="4"/>
  <c r="K28" i="4" s="1"/>
  <c r="P5" i="4"/>
  <c r="W5" i="4" s="1"/>
  <c r="P9" i="4"/>
  <c r="W9" i="4" s="1"/>
  <c r="P10" i="4"/>
  <c r="W10" i="4" s="1"/>
  <c r="P14" i="4"/>
  <c r="W14" i="4" s="1"/>
  <c r="S9" i="4"/>
  <c r="Z9" i="4" s="1"/>
  <c r="N9" i="4"/>
  <c r="U9" i="4" s="1"/>
  <c r="P8" i="4"/>
  <c r="W8" i="4" s="1"/>
  <c r="S7" i="4"/>
  <c r="Z7" i="4" s="1"/>
  <c r="P6" i="4"/>
  <c r="W6" i="4" s="1"/>
  <c r="R5" i="4"/>
  <c r="Y5" i="4" s="1"/>
  <c r="T4" i="4"/>
  <c r="K18" i="4" s="1"/>
  <c r="Q3" i="4"/>
  <c r="X3" i="4" s="1"/>
  <c r="O10" i="3"/>
  <c r="V10" i="3" s="1"/>
  <c r="N3" i="3"/>
  <c r="U3" i="3" s="1"/>
  <c r="O6" i="3"/>
  <c r="V6" i="3" s="1"/>
  <c r="N7" i="3"/>
  <c r="U7" i="3" s="1"/>
  <c r="Q9" i="3"/>
  <c r="X9" i="3" s="1"/>
  <c r="N8" i="3"/>
  <c r="U8" i="3" s="1"/>
  <c r="P7" i="3"/>
  <c r="W7" i="3" s="1"/>
  <c r="R6" i="3"/>
  <c r="Y6" i="3" s="1"/>
  <c r="O5" i="3"/>
  <c r="V5" i="3" s="1"/>
  <c r="R4" i="3"/>
  <c r="Y4" i="3" s="1"/>
  <c r="O3" i="3"/>
  <c r="V3" i="3" s="1"/>
  <c r="S10" i="3"/>
  <c r="Z10" i="3" s="1"/>
  <c r="N10" i="3"/>
  <c r="U10" i="3" s="1"/>
  <c r="Q4" i="3"/>
  <c r="X4" i="3" s="1"/>
  <c r="Q8" i="3"/>
  <c r="X8" i="3" s="1"/>
  <c r="O9" i="3"/>
  <c r="V9" i="3" s="1"/>
  <c r="R8" i="3"/>
  <c r="Y8" i="3" s="1"/>
  <c r="O7" i="3"/>
  <c r="V7" i="3" s="1"/>
  <c r="N5" i="3"/>
  <c r="U5" i="3" s="1"/>
  <c r="P5" i="3"/>
  <c r="W5" i="3" s="1"/>
  <c r="P9" i="3"/>
  <c r="W9" i="3" s="1"/>
  <c r="P10" i="3"/>
  <c r="W10" i="3" s="1"/>
  <c r="N9" i="3"/>
  <c r="U9" i="3" s="1"/>
  <c r="P8" i="3"/>
  <c r="W8" i="3" s="1"/>
  <c r="Q10" i="3"/>
  <c r="X10" i="3" s="1"/>
  <c r="S6" i="3"/>
  <c r="Z6" i="3" s="1"/>
  <c r="R9" i="3"/>
  <c r="Y9" i="3" s="1"/>
  <c r="T8" i="3"/>
  <c r="K22" i="3" s="1"/>
  <c r="O8" i="3"/>
  <c r="V8" i="3" s="1"/>
  <c r="Q7" i="3"/>
  <c r="X7" i="3" s="1"/>
  <c r="T6" i="3"/>
  <c r="K20" i="3" s="1"/>
  <c r="N6" i="3"/>
  <c r="U6" i="3" s="1"/>
  <c r="Q5" i="3"/>
  <c r="X5" i="3" s="1"/>
  <c r="S4" i="3"/>
  <c r="Z4" i="3" s="1"/>
  <c r="N4" i="3"/>
  <c r="U4" i="3" s="1"/>
  <c r="P3" i="3"/>
  <c r="W3" i="3" s="1"/>
  <c r="R14" i="4"/>
  <c r="Y14" i="4" s="1"/>
  <c r="T13" i="4"/>
  <c r="K27" i="4" s="1"/>
  <c r="O13" i="4"/>
  <c r="V13" i="4" s="1"/>
  <c r="Q12" i="4"/>
  <c r="X12" i="4" s="1"/>
  <c r="T11" i="4"/>
  <c r="K25" i="4" s="1"/>
  <c r="N11" i="4"/>
  <c r="U11" i="4" s="1"/>
  <c r="Q10" i="4"/>
  <c r="X10" i="4" s="1"/>
  <c r="S6" i="4"/>
  <c r="Z6" i="4" s="1"/>
  <c r="R9" i="4"/>
  <c r="Y9" i="4" s="1"/>
  <c r="T8" i="4"/>
  <c r="K22" i="4" s="1"/>
  <c r="O8" i="4"/>
  <c r="V8" i="4" s="1"/>
  <c r="Q7" i="4"/>
  <c r="X7" i="4" s="1"/>
  <c r="T6" i="4"/>
  <c r="K20" i="4" s="1"/>
  <c r="N6" i="4"/>
  <c r="U6" i="4" s="1"/>
  <c r="Q5" i="4"/>
  <c r="X5" i="4" s="1"/>
  <c r="S4" i="4"/>
  <c r="Z4" i="4" s="1"/>
  <c r="P3" i="4"/>
  <c r="W3" i="4" s="1"/>
  <c r="J21" i="3" l="1"/>
  <c r="M21" i="3" s="1"/>
  <c r="J20" i="3"/>
  <c r="M20" i="3" s="1"/>
  <c r="J27" i="4"/>
  <c r="M27" i="4" s="1"/>
  <c r="J28" i="4"/>
  <c r="M28" i="4" s="1"/>
  <c r="J21" i="4"/>
  <c r="M21" i="4" s="1"/>
  <c r="J18" i="3"/>
  <c r="M18" i="3" s="1"/>
  <c r="J23" i="3"/>
  <c r="M23" i="3" s="1"/>
  <c r="J19" i="3"/>
  <c r="M19" i="3" s="1"/>
  <c r="J26" i="4"/>
  <c r="M26" i="4" s="1"/>
  <c r="J20" i="4"/>
  <c r="M20" i="4" s="1"/>
  <c r="J25" i="4"/>
  <c r="M25" i="4" s="1"/>
  <c r="J22" i="3"/>
  <c r="M22" i="3" s="1"/>
  <c r="J17" i="3"/>
  <c r="M17" i="3" s="1"/>
  <c r="J23" i="4"/>
  <c r="M23" i="4" s="1"/>
  <c r="J18" i="4"/>
  <c r="M18" i="4" s="1"/>
  <c r="J17" i="4"/>
  <c r="M17" i="4" s="1"/>
  <c r="J24" i="3"/>
  <c r="M24" i="3" s="1"/>
  <c r="J19" i="4"/>
  <c r="M19" i="4" s="1"/>
  <c r="J24" i="4"/>
  <c r="M24" i="4" s="1"/>
  <c r="J22" i="4"/>
  <c r="M22" i="4" s="1"/>
  <c r="M29" i="4" l="1"/>
  <c r="M29" i="3"/>
</calcChain>
</file>

<file path=xl/sharedStrings.xml><?xml version="1.0" encoding="utf-8"?>
<sst xmlns="http://schemas.openxmlformats.org/spreadsheetml/2006/main" count="96" uniqueCount="59">
  <si>
    <t>LOTTOTREKKING</t>
  </si>
  <si>
    <t>WINSTVERDELING</t>
  </si>
  <si>
    <t>RANG 1</t>
  </si>
  <si>
    <t>RANG 2</t>
  </si>
  <si>
    <t>5+</t>
  </si>
  <si>
    <t>RANG 3</t>
  </si>
  <si>
    <t>RANG 4</t>
  </si>
  <si>
    <t>4+</t>
  </si>
  <si>
    <t>RANG 5</t>
  </si>
  <si>
    <t>RANG 6</t>
  </si>
  <si>
    <t>3+</t>
  </si>
  <si>
    <t>RANG 7</t>
  </si>
  <si>
    <t>RANG 8</t>
  </si>
  <si>
    <t>2+</t>
  </si>
  <si>
    <t>RANG 9</t>
  </si>
  <si>
    <t>1+1</t>
  </si>
  <si>
    <t>LOTTO</t>
  </si>
  <si>
    <t>UITSLAG TREKKING</t>
  </si>
  <si>
    <t>R</t>
  </si>
  <si>
    <t>AANTAL JUISTE CIJFERS</t>
  </si>
  <si>
    <t>WINST</t>
  </si>
  <si>
    <t>VAK 1</t>
  </si>
  <si>
    <t>VAK 2</t>
  </si>
  <si>
    <t>VAK 3</t>
  </si>
  <si>
    <t>VAK 4</t>
  </si>
  <si>
    <t>VAK 5</t>
  </si>
  <si>
    <t>VAK 6</t>
  </si>
  <si>
    <t>VAK 7</t>
  </si>
  <si>
    <t>VAK 8</t>
  </si>
  <si>
    <t>VAK 9</t>
  </si>
  <si>
    <t>VAK 10</t>
  </si>
  <si>
    <t>VAK 11</t>
  </si>
  <si>
    <t>VAK 12</t>
  </si>
  <si>
    <t>EUROMILLIONS TREKKING</t>
  </si>
  <si>
    <t>S1</t>
  </si>
  <si>
    <t>S2</t>
  </si>
  <si>
    <t>nummers</t>
  </si>
  <si>
    <t>sterren</t>
  </si>
  <si>
    <t>Aantal juiste cijfers en sterren</t>
  </si>
  <si>
    <t>TOTAAL</t>
  </si>
  <si>
    <t>Formule STERREN</t>
  </si>
  <si>
    <t>Formules LOTTO CIJFERS EURO</t>
  </si>
  <si>
    <t>Berekening aantal juiste cijfers per rij</t>
  </si>
  <si>
    <t>Berekening aantal juiste sterren per rij</t>
  </si>
  <si>
    <t xml:space="preserve">Enkel niet beveiligde cellen kunnen aangepast worden </t>
  </si>
  <si>
    <t>HOE DIT BESTAND GEBRUIKEN</t>
  </si>
  <si>
    <t>1) Op het tabblad LOTTO TREKKING de getrokken lottogetallen invullen</t>
  </si>
  <si>
    <t>2) Op het tabblad LOTTO Winstverdeling de winstbedragen invulen</t>
  </si>
  <si>
    <t>3) Op het tabblad LOTTO 8 speelvakken kan je de blauwe cijfers vervangen door je eigen speelcombinatie</t>
  </si>
  <si>
    <t>4) Lotto 12 speelvakken = idem als Lotto 8 speelvakken.  Enkel de blauwe cijfers kan je door je eigen spelcombinatie wijzigen</t>
  </si>
  <si>
    <t>6) Op het tabblad EUROMILLIONS TREKKING de getrokken lottogetallen + sterren invullen</t>
  </si>
  <si>
    <t>7) Op het tabblad EUROMILLIONS Winstverdeling de winstbedragen invullen</t>
  </si>
  <si>
    <t>8) Op het tabblad EUROMILLIONS Speelvakken kan je de blauwe cijfers vervangen door je eigen spelcombinatie</t>
  </si>
  <si>
    <t>9) Het aantal juiste cijfers + sterren  wordt per lijn weergegeven en in de rechtse kolom staat je winst</t>
  </si>
  <si>
    <t>5) Het aantal juiste cijfers en eventueel reservegetal en bijhorende winst staat in de rechtse kolom.</t>
  </si>
  <si>
    <t>aantal juiste</t>
  </si>
  <si>
    <t>Euro</t>
  </si>
  <si>
    <t>invullen</t>
  </si>
  <si>
    <t>PER 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</si>
</sst>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00"/>
  </numFmts>
  <fonts count="39" x14ac:knownFonts="1">
    <font>
      <sz val="10"/>
      <name val="Arial"/>
      <family val="2"/>
    </font>
    <font>
      <b/>
      <sz val="40"/>
      <name val="Arial"/>
      <family val="2"/>
    </font>
    <font>
      <b/>
      <sz val="4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48"/>
      <color indexed="8"/>
      <name val="Arial"/>
      <family val="2"/>
    </font>
    <font>
      <sz val="10"/>
      <color indexed="9"/>
      <name val="Arial"/>
      <family val="2"/>
    </font>
    <font>
      <sz val="16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48"/>
      <color indexed="10"/>
      <name val="Arial"/>
      <family val="2"/>
    </font>
    <font>
      <sz val="16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38"/>
      <name val="Arial"/>
      <family val="2"/>
    </font>
    <font>
      <b/>
      <sz val="28"/>
      <name val="Arial"/>
      <family val="2"/>
    </font>
    <font>
      <b/>
      <sz val="40"/>
      <color theme="4" tint="-0.24997711111789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color rgb="FFFF0000"/>
      <name val="Arial"/>
      <family val="2"/>
    </font>
    <font>
      <b/>
      <sz val="28"/>
      <color theme="1"/>
      <name val="Arial"/>
      <family val="2"/>
    </font>
    <font>
      <b/>
      <sz val="10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49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19"/>
        <bgColor indexed="52"/>
      </patternFill>
    </fill>
    <fill>
      <patternFill patternType="solid">
        <fgColor indexed="52"/>
        <bgColor indexed="19"/>
      </patternFill>
    </fill>
    <fill>
      <patternFill patternType="solid">
        <fgColor indexed="42"/>
        <bgColor indexed="41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FFF4D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0" xfId="0" applyFill="1"/>
    <xf numFmtId="0" fontId="0" fillId="4" borderId="0" xfId="0" applyFill="1"/>
    <xf numFmtId="0" fontId="0" fillId="4" borderId="0" xfId="0" applyFill="1" applyBorder="1"/>
    <xf numFmtId="0" fontId="3" fillId="0" borderId="0" xfId="0" applyFont="1" applyBorder="1"/>
    <xf numFmtId="0" fontId="10" fillId="5" borderId="2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1" fillId="5" borderId="3" xfId="0" applyFont="1" applyFill="1" applyBorder="1" applyProtection="1"/>
    <xf numFmtId="0" fontId="10" fillId="5" borderId="4" xfId="0" applyFont="1" applyFill="1" applyBorder="1" applyAlignment="1" applyProtection="1">
      <alignment horizontal="center"/>
    </xf>
    <xf numFmtId="0" fontId="15" fillId="8" borderId="8" xfId="0" applyFont="1" applyFill="1" applyBorder="1" applyAlignment="1" applyProtection="1">
      <alignment horizontal="center"/>
    </xf>
    <xf numFmtId="0" fontId="19" fillId="10" borderId="2" xfId="0" applyFont="1" applyFill="1" applyBorder="1" applyAlignment="1" applyProtection="1">
      <alignment horizontal="center"/>
    </xf>
    <xf numFmtId="0" fontId="19" fillId="10" borderId="3" xfId="0" applyFont="1" applyFill="1" applyBorder="1" applyAlignment="1" applyProtection="1">
      <alignment horizontal="center"/>
    </xf>
    <xf numFmtId="0" fontId="20" fillId="10" borderId="3" xfId="0" applyFont="1" applyFill="1" applyBorder="1" applyProtection="1"/>
    <xf numFmtId="0" fontId="19" fillId="10" borderId="4" xfId="0" applyFont="1" applyFill="1" applyBorder="1" applyAlignment="1" applyProtection="1">
      <alignment horizontal="center"/>
    </xf>
    <xf numFmtId="0" fontId="0" fillId="10" borderId="9" xfId="0" applyFill="1" applyBorder="1" applyAlignment="1" applyProtection="1">
      <alignment horizontal="center" vertical="center"/>
    </xf>
    <xf numFmtId="0" fontId="22" fillId="10" borderId="10" xfId="0" applyFont="1" applyFill="1" applyBorder="1" applyAlignment="1" applyProtection="1">
      <alignment horizontal="center" vertical="center"/>
    </xf>
    <xf numFmtId="0" fontId="0" fillId="10" borderId="11" xfId="0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/>
    </xf>
    <xf numFmtId="0" fontId="0" fillId="5" borderId="12" xfId="0" applyFill="1" applyBorder="1"/>
    <xf numFmtId="0" fontId="3" fillId="5" borderId="12" xfId="0" applyFont="1" applyFill="1" applyBorder="1" applyAlignment="1">
      <alignment horizontal="center"/>
    </xf>
    <xf numFmtId="49" fontId="4" fillId="5" borderId="12" xfId="0" applyNumberFormat="1" applyFont="1" applyFill="1" applyBorder="1" applyAlignment="1">
      <alignment horizontal="center"/>
    </xf>
    <xf numFmtId="0" fontId="3" fillId="5" borderId="12" xfId="0" applyFont="1" applyFill="1" applyBorder="1"/>
    <xf numFmtId="0" fontId="0" fillId="11" borderId="0" xfId="0" applyFill="1"/>
    <xf numFmtId="0" fontId="16" fillId="4" borderId="1" xfId="0" applyFont="1" applyFill="1" applyBorder="1" applyAlignment="1" applyProtection="1">
      <alignment horizontal="center"/>
      <protection locked="0"/>
    </xf>
    <xf numFmtId="0" fontId="16" fillId="4" borderId="13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Protection="1"/>
    <xf numFmtId="0" fontId="0" fillId="6" borderId="0" xfId="0" applyFont="1" applyFill="1" applyProtection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15" borderId="12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30" fillId="13" borderId="0" xfId="0" applyFont="1" applyFill="1" applyAlignment="1">
      <alignment horizontal="center"/>
    </xf>
    <xf numFmtId="0" fontId="0" fillId="0" borderId="0" xfId="0" applyBorder="1"/>
    <xf numFmtId="0" fontId="0" fillId="6" borderId="0" xfId="0" applyFont="1" applyFill="1" applyBorder="1" applyProtection="1"/>
    <xf numFmtId="0" fontId="4" fillId="16" borderId="12" xfId="0" applyFont="1" applyFill="1" applyBorder="1" applyAlignment="1">
      <alignment horizontal="center"/>
    </xf>
    <xf numFmtId="0" fontId="0" fillId="16" borderId="12" xfId="0" applyFill="1" applyBorder="1"/>
    <xf numFmtId="2" fontId="5" fillId="17" borderId="13" xfId="0" applyNumberFormat="1" applyFont="1" applyFill="1" applyBorder="1" applyAlignment="1" applyProtection="1">
      <alignment horizontal="center"/>
    </xf>
    <xf numFmtId="0" fontId="5" fillId="18" borderId="12" xfId="0" applyFont="1" applyFill="1" applyBorder="1" applyAlignment="1">
      <alignment horizontal="center" vertical="center"/>
    </xf>
    <xf numFmtId="0" fontId="30" fillId="12" borderId="12" xfId="0" applyFont="1" applyFill="1" applyBorder="1" applyAlignment="1" applyProtection="1">
      <alignment horizontal="center"/>
      <protection locked="0"/>
    </xf>
    <xf numFmtId="0" fontId="30" fillId="14" borderId="12" xfId="0" applyFont="1" applyFill="1" applyBorder="1" applyAlignment="1" applyProtection="1">
      <alignment horizontal="center"/>
      <protection locked="0"/>
    </xf>
    <xf numFmtId="164" fontId="27" fillId="5" borderId="12" xfId="0" applyNumberFormat="1" applyFont="1" applyFill="1" applyBorder="1" applyAlignment="1" applyProtection="1">
      <alignment horizontal="center"/>
      <protection locked="0"/>
    </xf>
    <xf numFmtId="0" fontId="31" fillId="6" borderId="0" xfId="0" applyFont="1" applyFill="1" applyProtection="1"/>
    <xf numFmtId="0" fontId="6" fillId="4" borderId="0" xfId="0" applyFont="1" applyFill="1" applyProtection="1"/>
    <xf numFmtId="0" fontId="26" fillId="6" borderId="0" xfId="0" applyFont="1" applyFill="1" applyProtection="1"/>
    <xf numFmtId="0" fontId="6" fillId="6" borderId="0" xfId="0" applyFont="1" applyFill="1" applyProtection="1"/>
    <xf numFmtId="0" fontId="0" fillId="0" borderId="0" xfId="0" applyProtection="1"/>
    <xf numFmtId="0" fontId="6" fillId="4" borderId="6" xfId="0" applyFont="1" applyFill="1" applyBorder="1" applyProtection="1"/>
    <xf numFmtId="0" fontId="6" fillId="4" borderId="1" xfId="0" applyFont="1" applyFill="1" applyBorder="1" applyProtection="1"/>
    <xf numFmtId="0" fontId="6" fillId="4" borderId="0" xfId="0" applyFont="1" applyFill="1" applyBorder="1" applyProtection="1"/>
    <xf numFmtId="0" fontId="15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/>
    </xf>
    <xf numFmtId="2" fontId="6" fillId="4" borderId="0" xfId="0" applyNumberFormat="1" applyFont="1" applyFill="1" applyBorder="1" applyProtection="1"/>
    <xf numFmtId="0" fontId="15" fillId="8" borderId="6" xfId="0" applyFont="1" applyFill="1" applyBorder="1" applyProtection="1"/>
    <xf numFmtId="0" fontId="15" fillId="8" borderId="7" xfId="0" applyFont="1" applyFill="1" applyBorder="1" applyProtection="1"/>
    <xf numFmtId="0" fontId="0" fillId="4" borderId="0" xfId="0" applyFill="1" applyProtection="1"/>
    <xf numFmtId="0" fontId="8" fillId="6" borderId="0" xfId="0" applyFont="1" applyFill="1" applyProtection="1"/>
    <xf numFmtId="0" fontId="0" fillId="4" borderId="13" xfId="0" applyFill="1" applyBorder="1" applyProtection="1"/>
    <xf numFmtId="0" fontId="24" fillId="4" borderId="13" xfId="0" applyFont="1" applyFill="1" applyBorder="1" applyAlignment="1" applyProtection="1">
      <alignment horizontal="center" vertical="center"/>
    </xf>
    <xf numFmtId="0" fontId="5" fillId="4" borderId="13" xfId="0" applyFont="1" applyFill="1" applyBorder="1" applyProtection="1"/>
    <xf numFmtId="0" fontId="24" fillId="4" borderId="13" xfId="0" applyFont="1" applyFill="1" applyBorder="1" applyAlignment="1" applyProtection="1">
      <alignment horizontal="center"/>
    </xf>
    <xf numFmtId="0" fontId="0" fillId="4" borderId="13" xfId="0" applyFont="1" applyFill="1" applyBorder="1" applyProtection="1"/>
    <xf numFmtId="0" fontId="5" fillId="4" borderId="0" xfId="0" applyFont="1" applyFill="1" applyAlignment="1" applyProtection="1">
      <alignment horizontal="center"/>
    </xf>
    <xf numFmtId="0" fontId="31" fillId="0" borderId="0" xfId="0" applyFont="1" applyBorder="1"/>
    <xf numFmtId="0" fontId="32" fillId="0" borderId="0" xfId="0" applyFont="1" applyBorder="1" applyAlignment="1">
      <alignment horizontal="center" vertical="center"/>
    </xf>
    <xf numFmtId="0" fontId="31" fillId="6" borderId="0" xfId="0" applyFont="1" applyFill="1" applyBorder="1" applyAlignment="1" applyProtection="1">
      <alignment horizontal="center" vertical="center"/>
    </xf>
    <xf numFmtId="0" fontId="34" fillId="15" borderId="12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5" borderId="14" xfId="0" applyFont="1" applyFill="1" applyBorder="1" applyAlignment="1">
      <alignment horizontal="center" vertical="center"/>
    </xf>
    <xf numFmtId="0" fontId="33" fillId="0" borderId="0" xfId="0" applyFont="1" applyProtection="1"/>
    <xf numFmtId="0" fontId="27" fillId="0" borderId="0" xfId="0" applyFont="1" applyProtection="1"/>
    <xf numFmtId="0" fontId="35" fillId="4" borderId="1" xfId="0" applyFont="1" applyFill="1" applyBorder="1" applyAlignment="1" applyProtection="1">
      <alignment horizontal="center"/>
      <protection locked="0"/>
    </xf>
    <xf numFmtId="0" fontId="36" fillId="19" borderId="1" xfId="0" applyFont="1" applyFill="1" applyBorder="1" applyAlignment="1" applyProtection="1">
      <alignment horizontal="center"/>
    </xf>
    <xf numFmtId="2" fontId="37" fillId="19" borderId="1" xfId="0" applyNumberFormat="1" applyFont="1" applyFill="1" applyBorder="1" applyAlignment="1" applyProtection="1">
      <alignment horizontal="center"/>
    </xf>
    <xf numFmtId="0" fontId="36" fillId="20" borderId="13" xfId="0" applyFont="1" applyFill="1" applyBorder="1" applyAlignment="1" applyProtection="1">
      <alignment horizontal="center"/>
    </xf>
    <xf numFmtId="2" fontId="37" fillId="19" borderId="13" xfId="0" applyNumberFormat="1" applyFont="1" applyFill="1" applyBorder="1" applyAlignment="1" applyProtection="1">
      <alignment horizontal="center"/>
    </xf>
    <xf numFmtId="0" fontId="37" fillId="19" borderId="13" xfId="0" applyFont="1" applyFill="1" applyBorder="1" applyAlignment="1" applyProtection="1">
      <alignment horizontal="center"/>
    </xf>
    <xf numFmtId="0" fontId="35" fillId="21" borderId="12" xfId="0" applyFont="1" applyFill="1" applyBorder="1" applyAlignment="1" applyProtection="1">
      <alignment horizontal="center" vertical="center"/>
      <protection locked="0"/>
    </xf>
    <xf numFmtId="0" fontId="35" fillId="21" borderId="15" xfId="0" applyFont="1" applyFill="1" applyBorder="1" applyAlignment="1" applyProtection="1">
      <alignment horizontal="center" vertical="center"/>
      <protection locked="0"/>
    </xf>
    <xf numFmtId="0" fontId="35" fillId="21" borderId="14" xfId="0" applyFont="1" applyFill="1" applyBorder="1" applyAlignment="1" applyProtection="1">
      <alignment horizontal="center" vertical="center"/>
      <protection locked="0"/>
    </xf>
    <xf numFmtId="0" fontId="37" fillId="21" borderId="16" xfId="0" applyFont="1" applyFill="1" applyBorder="1" applyAlignment="1">
      <alignment horizontal="center" vertical="center"/>
    </xf>
    <xf numFmtId="0" fontId="37" fillId="21" borderId="17" xfId="0" applyFont="1" applyFill="1" applyBorder="1" applyAlignment="1">
      <alignment horizontal="center" vertical="center"/>
    </xf>
    <xf numFmtId="0" fontId="38" fillId="22" borderId="15" xfId="0" applyFont="1" applyFill="1" applyBorder="1" applyAlignment="1" applyProtection="1">
      <alignment horizontal="center"/>
      <protection locked="0"/>
    </xf>
    <xf numFmtId="0" fontId="38" fillId="22" borderId="17" xfId="0" applyFont="1" applyFill="1" applyBorder="1"/>
    <xf numFmtId="0" fontId="33" fillId="0" borderId="0" xfId="0" applyFont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 applyProtection="1">
      <alignment horizontal="left"/>
    </xf>
    <xf numFmtId="0" fontId="14" fillId="4" borderId="1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 vertical="center"/>
    </xf>
    <xf numFmtId="0" fontId="6" fillId="7" borderId="5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left"/>
    </xf>
    <xf numFmtId="0" fontId="25" fillId="4" borderId="13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/>
    </xf>
    <xf numFmtId="0" fontId="18" fillId="10" borderId="1" xfId="0" applyFont="1" applyFill="1" applyBorder="1" applyAlignment="1" applyProtection="1">
      <alignment horizontal="center"/>
    </xf>
    <xf numFmtId="0" fontId="21" fillId="10" borderId="2" xfId="0" applyFont="1" applyFill="1" applyBorder="1" applyAlignment="1" applyProtection="1">
      <alignment horizontal="center" vertical="center"/>
    </xf>
    <xf numFmtId="0" fontId="21" fillId="10" borderId="4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5" fillId="1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CC9900"/>
      <rgbColor rgb="00800080"/>
      <rgbColor rgb="00008080"/>
      <rgbColor rgb="00C0C0C0"/>
      <rgbColor rgb="00808080"/>
      <rgbColor rgb="009999FF"/>
      <rgbColor rgb="00993366"/>
      <rgbColor rgb="00FFFFCC"/>
      <rgbColor rgb="00EEEEEE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CC99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4D1"/>
      <color rgb="FFF3E8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8</xdr:row>
      <xdr:rowOff>0</xdr:rowOff>
    </xdr:from>
    <xdr:to>
      <xdr:col>8</xdr:col>
      <xdr:colOff>714375</xdr:colOff>
      <xdr:row>9</xdr:row>
      <xdr:rowOff>552449</xdr:rowOff>
    </xdr:to>
    <xdr:sp macro="" textlink="">
      <xdr:nvSpPr>
        <xdr:cNvPr id="2" name="Ster: 5 punten 1">
          <a:extLst>
            <a:ext uri="{FF2B5EF4-FFF2-40B4-BE49-F238E27FC236}">
              <a16:creationId xmlns:a16="http://schemas.microsoft.com/office/drawing/2014/main" id="{D96BC857-522A-498D-AC30-CCD07FACE2DE}"/>
            </a:ext>
          </a:extLst>
        </xdr:cNvPr>
        <xdr:cNvSpPr/>
      </xdr:nvSpPr>
      <xdr:spPr bwMode="auto">
        <a:xfrm>
          <a:off x="4676775" y="1266825"/>
          <a:ext cx="685800" cy="552449"/>
        </a:xfrm>
        <a:prstGeom prst="star5">
          <a:avLst/>
        </a:prstGeom>
        <a:solidFill>
          <a:srgbClr val="FFC000">
            <a:alpha val="51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BE" sz="1100"/>
        </a:p>
      </xdr:txBody>
    </xdr:sp>
    <xdr:clientData/>
  </xdr:twoCellAnchor>
  <xdr:twoCellAnchor>
    <xdr:from>
      <xdr:col>10</xdr:col>
      <xdr:colOff>19050</xdr:colOff>
      <xdr:row>7</xdr:row>
      <xdr:rowOff>133349</xdr:rowOff>
    </xdr:from>
    <xdr:to>
      <xdr:col>10</xdr:col>
      <xdr:colOff>723899</xdr:colOff>
      <xdr:row>9</xdr:row>
      <xdr:rowOff>561974</xdr:rowOff>
    </xdr:to>
    <xdr:sp macro="" textlink="">
      <xdr:nvSpPr>
        <xdr:cNvPr id="3" name="Ster: 5 punten 2">
          <a:extLst>
            <a:ext uri="{FF2B5EF4-FFF2-40B4-BE49-F238E27FC236}">
              <a16:creationId xmlns:a16="http://schemas.microsoft.com/office/drawing/2014/main" id="{952919A1-7257-4475-895D-E1F091B3A2A2}"/>
            </a:ext>
          </a:extLst>
        </xdr:cNvPr>
        <xdr:cNvSpPr/>
      </xdr:nvSpPr>
      <xdr:spPr bwMode="auto">
        <a:xfrm>
          <a:off x="6143625" y="1266824"/>
          <a:ext cx="704849" cy="561975"/>
        </a:xfrm>
        <a:prstGeom prst="star5">
          <a:avLst/>
        </a:prstGeom>
        <a:solidFill>
          <a:srgbClr val="FFC000">
            <a:alpha val="51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4</xdr:row>
      <xdr:rowOff>9524</xdr:rowOff>
    </xdr:from>
    <xdr:to>
      <xdr:col>6</xdr:col>
      <xdr:colOff>600075</xdr:colOff>
      <xdr:row>4</xdr:row>
      <xdr:rowOff>419100</xdr:rowOff>
    </xdr:to>
    <xdr:sp macro="" textlink="">
      <xdr:nvSpPr>
        <xdr:cNvPr id="2" name="Ster: 5 punten 1">
          <a:extLst>
            <a:ext uri="{FF2B5EF4-FFF2-40B4-BE49-F238E27FC236}">
              <a16:creationId xmlns:a16="http://schemas.microsoft.com/office/drawing/2014/main" id="{579A1349-30AF-4550-A22A-93825375E21C}"/>
            </a:ext>
          </a:extLst>
        </xdr:cNvPr>
        <xdr:cNvSpPr/>
      </xdr:nvSpPr>
      <xdr:spPr bwMode="auto">
        <a:xfrm>
          <a:off x="3676650" y="657224"/>
          <a:ext cx="581025" cy="409576"/>
        </a:xfrm>
        <a:prstGeom prst="star5">
          <a:avLst/>
        </a:prstGeom>
        <a:solidFill>
          <a:srgbClr val="FFC000">
            <a:alpha val="51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BE" sz="1100"/>
        </a:p>
      </xdr:txBody>
    </xdr:sp>
    <xdr:clientData/>
  </xdr:twoCellAnchor>
  <xdr:twoCellAnchor>
    <xdr:from>
      <xdr:col>7</xdr:col>
      <xdr:colOff>9526</xdr:colOff>
      <xdr:row>4</xdr:row>
      <xdr:rowOff>19049</xdr:rowOff>
    </xdr:from>
    <xdr:to>
      <xdr:col>7</xdr:col>
      <xdr:colOff>600076</xdr:colOff>
      <xdr:row>4</xdr:row>
      <xdr:rowOff>419100</xdr:rowOff>
    </xdr:to>
    <xdr:sp macro="" textlink="">
      <xdr:nvSpPr>
        <xdr:cNvPr id="3" name="Ster: 5 punten 2">
          <a:extLst>
            <a:ext uri="{FF2B5EF4-FFF2-40B4-BE49-F238E27FC236}">
              <a16:creationId xmlns:a16="http://schemas.microsoft.com/office/drawing/2014/main" id="{4B6F5A73-A993-425D-9987-9AD89D4E29F0}"/>
            </a:ext>
          </a:extLst>
        </xdr:cNvPr>
        <xdr:cNvSpPr/>
      </xdr:nvSpPr>
      <xdr:spPr bwMode="auto">
        <a:xfrm>
          <a:off x="4276726" y="666749"/>
          <a:ext cx="590550" cy="400051"/>
        </a:xfrm>
        <a:prstGeom prst="star5">
          <a:avLst/>
        </a:prstGeom>
        <a:solidFill>
          <a:srgbClr val="FFC000">
            <a:alpha val="5100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B55E-9A3B-4091-94C5-15428B26EABF}">
  <dimension ref="B3:G16"/>
  <sheetViews>
    <sheetView tabSelected="1" workbookViewId="0"/>
  </sheetViews>
  <sheetFormatPr defaultRowHeight="12.75" x14ac:dyDescent="0.2"/>
  <sheetData>
    <row r="3" spans="2:7" ht="20.25" x14ac:dyDescent="0.3">
      <c r="B3" s="92" t="s">
        <v>45</v>
      </c>
      <c r="C3" s="92"/>
      <c r="D3" s="92"/>
      <c r="E3" s="92"/>
      <c r="F3" s="92"/>
      <c r="G3" s="92"/>
    </row>
    <row r="5" spans="2:7" ht="20.25" x14ac:dyDescent="0.3">
      <c r="B5" s="77" t="s">
        <v>44</v>
      </c>
    </row>
    <row r="7" spans="2:7" x14ac:dyDescent="0.2">
      <c r="B7" s="78" t="s">
        <v>46</v>
      </c>
    </row>
    <row r="8" spans="2:7" x14ac:dyDescent="0.2">
      <c r="B8" s="78" t="s">
        <v>47</v>
      </c>
    </row>
    <row r="9" spans="2:7" x14ac:dyDescent="0.2">
      <c r="B9" s="78" t="s">
        <v>48</v>
      </c>
    </row>
    <row r="10" spans="2:7" x14ac:dyDescent="0.2">
      <c r="B10" s="78" t="s">
        <v>49</v>
      </c>
    </row>
    <row r="11" spans="2:7" x14ac:dyDescent="0.2">
      <c r="B11" s="78" t="s">
        <v>54</v>
      </c>
    </row>
    <row r="12" spans="2:7" x14ac:dyDescent="0.2">
      <c r="B12" s="54"/>
    </row>
    <row r="13" spans="2:7" x14ac:dyDescent="0.2">
      <c r="B13" s="78" t="s">
        <v>50</v>
      </c>
    </row>
    <row r="14" spans="2:7" x14ac:dyDescent="0.2">
      <c r="B14" s="78" t="s">
        <v>51</v>
      </c>
    </row>
    <row r="15" spans="2:7" x14ac:dyDescent="0.2">
      <c r="B15" s="78" t="s">
        <v>52</v>
      </c>
    </row>
    <row r="16" spans="2:7" x14ac:dyDescent="0.2">
      <c r="B16" s="78" t="s">
        <v>53</v>
      </c>
    </row>
  </sheetData>
  <sheetProtection algorithmName="SHA-512" hashValue="ZLLafj9Jr67sdJ48FHkVICLKjqg10NRcbdmHMmKo+ACSDY+lHgqdvxO8TzVR1e8nta8zcjdLugAHbs8ldLpl6Q==" saltValue="mZXG9J6R4jOagfzAHnKHMA==" spinCount="100000" sheet="1" objects="1" scenarios="1" selectLockedCells="1"/>
  <mergeCells count="1">
    <mergeCell ref="B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opLeftCell="B1" workbookViewId="0">
      <selection activeCell="E11" sqref="E11:E13"/>
    </sheetView>
  </sheetViews>
  <sheetFormatPr defaultColWidth="11.5703125" defaultRowHeight="12.75" x14ac:dyDescent="0.2"/>
  <cols>
    <col min="7" max="7" width="15.28515625" bestFit="1" customWidth="1"/>
  </cols>
  <sheetData>
    <row r="1" spans="1:12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2"/>
    </row>
    <row r="5" spans="1:12" x14ac:dyDescent="0.2">
      <c r="A5" s="1"/>
      <c r="B5" s="93" t="s">
        <v>0</v>
      </c>
      <c r="C5" s="93"/>
      <c r="D5" s="93"/>
      <c r="E5" s="93"/>
      <c r="F5" s="93"/>
      <c r="G5" s="93"/>
      <c r="H5" s="93"/>
      <c r="I5" s="93"/>
      <c r="J5" s="93"/>
      <c r="K5" s="93"/>
      <c r="L5" s="22"/>
    </row>
    <row r="6" spans="1:12" x14ac:dyDescent="0.2">
      <c r="A6" s="1"/>
      <c r="B6" s="93"/>
      <c r="C6" s="93"/>
      <c r="D6" s="93"/>
      <c r="E6" s="93"/>
      <c r="F6" s="93"/>
      <c r="G6" s="93"/>
      <c r="H6" s="93"/>
      <c r="I6" s="93"/>
      <c r="J6" s="93"/>
      <c r="K6" s="93"/>
      <c r="L6" s="22"/>
    </row>
    <row r="7" spans="1:12" x14ac:dyDescent="0.2">
      <c r="A7" s="1"/>
      <c r="B7" s="93"/>
      <c r="C7" s="93"/>
      <c r="D7" s="93"/>
      <c r="E7" s="93"/>
      <c r="F7" s="93"/>
      <c r="G7" s="93"/>
      <c r="H7" s="93"/>
      <c r="I7" s="93"/>
      <c r="J7" s="93"/>
      <c r="K7" s="93"/>
      <c r="L7" s="22"/>
    </row>
    <row r="8" spans="1:12" x14ac:dyDescent="0.2">
      <c r="A8" s="1"/>
      <c r="B8" s="93"/>
      <c r="C8" s="93"/>
      <c r="D8" s="93"/>
      <c r="E8" s="93"/>
      <c r="F8" s="93"/>
      <c r="G8" s="93"/>
      <c r="H8" s="93"/>
      <c r="I8" s="93"/>
      <c r="J8" s="93"/>
      <c r="K8" s="93"/>
      <c r="L8" s="22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2"/>
    </row>
    <row r="10" spans="1:12" ht="13.5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2"/>
    </row>
    <row r="11" spans="1:12" x14ac:dyDescent="0.2">
      <c r="A11" s="1"/>
      <c r="B11" s="1"/>
      <c r="C11" s="94">
        <v>16</v>
      </c>
      <c r="D11" s="94">
        <v>20</v>
      </c>
      <c r="E11" s="94">
        <v>27</v>
      </c>
      <c r="F11" s="94">
        <v>31</v>
      </c>
      <c r="G11" s="94">
        <v>40</v>
      </c>
      <c r="H11" s="94">
        <v>44</v>
      </c>
      <c r="I11" s="97"/>
      <c r="J11" s="94">
        <v>37</v>
      </c>
      <c r="K11" s="1"/>
      <c r="L11" s="22"/>
    </row>
    <row r="12" spans="1:12" x14ac:dyDescent="0.2">
      <c r="A12" s="1"/>
      <c r="B12" s="1"/>
      <c r="C12" s="95"/>
      <c r="D12" s="95"/>
      <c r="E12" s="95"/>
      <c r="F12" s="95"/>
      <c r="G12" s="95"/>
      <c r="H12" s="95"/>
      <c r="I12" s="97"/>
      <c r="J12" s="98"/>
      <c r="K12" s="1"/>
      <c r="L12" s="22"/>
    </row>
    <row r="13" spans="1:12" ht="13.5" thickBot="1" x14ac:dyDescent="0.25">
      <c r="A13" s="1"/>
      <c r="B13" s="1"/>
      <c r="C13" s="96"/>
      <c r="D13" s="96"/>
      <c r="E13" s="96"/>
      <c r="F13" s="96"/>
      <c r="G13" s="96"/>
      <c r="H13" s="96"/>
      <c r="I13" s="97"/>
      <c r="J13" s="99"/>
      <c r="K13" s="1"/>
      <c r="L13" s="22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2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2"/>
    </row>
    <row r="17" spans="1:12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</sheetData>
  <sheetProtection algorithmName="SHA-512" hashValue="4Gatwur6CFnYWwgx67+vPL4A4WS8Q/+j5OOrSZh1YA8w0D+e2FNdm2c21b7pBGc8ceFXzuHUAtvkImMdjFLETg==" saltValue="/ZuIerGYguNSbiH67B6CfA==" spinCount="100000" sheet="1" objects="1" scenarios="1" selectLockedCells="1"/>
  <mergeCells count="9">
    <mergeCell ref="B5:K8"/>
    <mergeCell ref="C11:C13"/>
    <mergeCell ref="D11:D13"/>
    <mergeCell ref="E11:E13"/>
    <mergeCell ref="F11:F13"/>
    <mergeCell ref="G11:G13"/>
    <mergeCell ref="H11:H13"/>
    <mergeCell ref="I11:I13"/>
    <mergeCell ref="J11:J13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3"/>
  <sheetViews>
    <sheetView workbookViewId="0">
      <selection activeCell="F21" sqref="F21"/>
    </sheetView>
  </sheetViews>
  <sheetFormatPr defaultRowHeight="12.75" x14ac:dyDescent="0.2"/>
  <cols>
    <col min="3" max="3" width="14.42578125" customWidth="1"/>
    <col min="4" max="4" width="9.7109375" customWidth="1"/>
    <col min="6" max="6" width="12.42578125" customWidth="1"/>
  </cols>
  <sheetData>
    <row r="2" spans="2:16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x14ac:dyDescent="0.2">
      <c r="B3" s="2"/>
      <c r="C3" s="2"/>
      <c r="D3" s="100" t="s">
        <v>1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2"/>
    </row>
    <row r="4" spans="2:16" x14ac:dyDescent="0.2">
      <c r="B4" s="2"/>
      <c r="C4" s="2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2"/>
    </row>
    <row r="5" spans="2:16" x14ac:dyDescent="0.2">
      <c r="B5" s="2"/>
      <c r="C5" s="2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2"/>
    </row>
    <row r="6" spans="2:16" x14ac:dyDescent="0.2">
      <c r="B6" s="2"/>
      <c r="C6" s="2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2"/>
    </row>
    <row r="7" spans="2:16" x14ac:dyDescent="0.2">
      <c r="B7" s="2"/>
      <c r="C7" s="2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2"/>
    </row>
    <row r="8" spans="2:16" x14ac:dyDescent="0.2">
      <c r="B8" s="2"/>
      <c r="C8" s="2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2"/>
    </row>
    <row r="9" spans="2:16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2:16" x14ac:dyDescent="0.2">
      <c r="B11" s="3"/>
      <c r="C11" s="3"/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</row>
    <row r="12" spans="2:16" x14ac:dyDescent="0.2">
      <c r="B12" s="18"/>
      <c r="C12" s="18"/>
      <c r="D12" s="18"/>
      <c r="E12" s="18"/>
      <c r="F12" s="18"/>
      <c r="G12" s="18"/>
      <c r="H12" s="3"/>
      <c r="I12" s="2"/>
      <c r="J12" s="2"/>
      <c r="K12" s="2"/>
      <c r="L12" s="2"/>
      <c r="M12" s="2"/>
      <c r="N12" s="2"/>
      <c r="O12" s="2"/>
      <c r="P12" s="2"/>
    </row>
    <row r="13" spans="2:16" ht="18" x14ac:dyDescent="0.25">
      <c r="B13" s="18"/>
      <c r="C13" s="19" t="s">
        <v>2</v>
      </c>
      <c r="D13" s="20">
        <v>6</v>
      </c>
      <c r="E13" s="18"/>
      <c r="F13" s="49">
        <v>4000000</v>
      </c>
      <c r="G13" s="18"/>
      <c r="H13" s="3"/>
      <c r="I13" s="2"/>
      <c r="J13" s="2"/>
      <c r="K13" s="2"/>
      <c r="L13" s="2"/>
      <c r="M13" s="2"/>
      <c r="N13" s="2"/>
      <c r="O13" s="2"/>
      <c r="P13" s="2"/>
    </row>
    <row r="14" spans="2:16" ht="18" x14ac:dyDescent="0.25">
      <c r="B14" s="18"/>
      <c r="C14" s="19" t="s">
        <v>3</v>
      </c>
      <c r="D14" s="20" t="s">
        <v>4</v>
      </c>
      <c r="E14" s="18"/>
      <c r="F14" s="49">
        <v>78569</v>
      </c>
      <c r="G14" s="18"/>
      <c r="H14" s="3"/>
      <c r="I14" s="2"/>
      <c r="J14" s="2"/>
      <c r="K14" s="2"/>
      <c r="L14" s="2"/>
      <c r="M14" s="2"/>
      <c r="N14" s="2"/>
      <c r="O14" s="2"/>
      <c r="P14" s="2"/>
    </row>
    <row r="15" spans="2:16" ht="18" x14ac:dyDescent="0.25">
      <c r="B15" s="18"/>
      <c r="C15" s="19" t="s">
        <v>5</v>
      </c>
      <c r="D15" s="20">
        <v>5</v>
      </c>
      <c r="E15" s="18"/>
      <c r="F15" s="49">
        <v>6325</v>
      </c>
      <c r="G15" s="18"/>
      <c r="H15" s="3"/>
      <c r="I15" s="2"/>
      <c r="J15" s="2"/>
      <c r="K15" s="2"/>
      <c r="L15" s="2"/>
      <c r="M15" s="2"/>
      <c r="N15" s="2"/>
      <c r="O15" s="2"/>
      <c r="P15" s="2"/>
    </row>
    <row r="16" spans="2:16" ht="18" x14ac:dyDescent="0.25">
      <c r="B16" s="18"/>
      <c r="C16" s="19" t="s">
        <v>6</v>
      </c>
      <c r="D16" s="20" t="s">
        <v>7</v>
      </c>
      <c r="E16" s="18"/>
      <c r="F16" s="49">
        <v>632</v>
      </c>
      <c r="G16" s="18"/>
      <c r="H16" s="3"/>
      <c r="I16" s="2"/>
      <c r="J16" s="2"/>
      <c r="K16" s="2"/>
      <c r="L16" s="2"/>
      <c r="M16" s="2"/>
      <c r="N16" s="2"/>
      <c r="O16" s="2"/>
      <c r="P16" s="2"/>
    </row>
    <row r="17" spans="2:16" ht="18" x14ac:dyDescent="0.25">
      <c r="B17" s="18"/>
      <c r="C17" s="19" t="s">
        <v>8</v>
      </c>
      <c r="D17" s="20">
        <v>4</v>
      </c>
      <c r="E17" s="18"/>
      <c r="F17" s="49">
        <v>123</v>
      </c>
      <c r="G17" s="18"/>
      <c r="H17" s="3"/>
      <c r="I17" s="2"/>
      <c r="J17" s="2"/>
      <c r="K17" s="2"/>
      <c r="L17" s="2"/>
      <c r="M17" s="2"/>
      <c r="N17" s="2"/>
      <c r="O17" s="2"/>
      <c r="P17" s="2"/>
    </row>
    <row r="18" spans="2:16" ht="18" x14ac:dyDescent="0.25">
      <c r="B18" s="18"/>
      <c r="C18" s="19" t="s">
        <v>9</v>
      </c>
      <c r="D18" s="20" t="s">
        <v>10</v>
      </c>
      <c r="E18" s="18"/>
      <c r="F18" s="49">
        <v>12</v>
      </c>
      <c r="G18" s="18"/>
      <c r="H18" s="3"/>
      <c r="I18" s="2"/>
      <c r="J18" s="2"/>
      <c r="K18" s="2"/>
      <c r="L18" s="2"/>
      <c r="M18" s="2"/>
      <c r="N18" s="2"/>
      <c r="O18" s="2"/>
      <c r="P18" s="2"/>
    </row>
    <row r="19" spans="2:16" ht="18" x14ac:dyDescent="0.25">
      <c r="B19" s="18"/>
      <c r="C19" s="19" t="s">
        <v>11</v>
      </c>
      <c r="D19" s="20">
        <v>3</v>
      </c>
      <c r="E19" s="18"/>
      <c r="F19" s="49">
        <v>6.25</v>
      </c>
      <c r="G19" s="18"/>
      <c r="H19" s="3"/>
      <c r="I19" s="2"/>
      <c r="J19" s="2"/>
      <c r="K19" s="2"/>
      <c r="L19" s="2"/>
      <c r="M19" s="2"/>
      <c r="N19" s="2"/>
      <c r="O19" s="2"/>
      <c r="P19" s="2"/>
    </row>
    <row r="20" spans="2:16" ht="18" x14ac:dyDescent="0.25">
      <c r="B20" s="18"/>
      <c r="C20" s="19" t="s">
        <v>12</v>
      </c>
      <c r="D20" s="20" t="s">
        <v>13</v>
      </c>
      <c r="E20" s="18"/>
      <c r="F20" s="49">
        <v>3.75</v>
      </c>
      <c r="G20" s="18"/>
      <c r="H20" s="2"/>
      <c r="I20" s="2"/>
      <c r="J20" s="2"/>
      <c r="K20" s="2"/>
      <c r="L20" s="2"/>
      <c r="M20" s="2"/>
      <c r="N20" s="2"/>
      <c r="O20" s="2"/>
      <c r="P20" s="2"/>
    </row>
    <row r="21" spans="2:16" ht="18" x14ac:dyDescent="0.25">
      <c r="B21" s="18"/>
      <c r="C21" s="19" t="s">
        <v>14</v>
      </c>
      <c r="D21" s="20" t="s">
        <v>15</v>
      </c>
      <c r="E21" s="18"/>
      <c r="F21" s="49">
        <v>1.25</v>
      </c>
      <c r="G21" s="18"/>
      <c r="H21" s="2"/>
      <c r="I21" s="2"/>
      <c r="J21" s="2"/>
      <c r="K21" s="2"/>
      <c r="L21" s="2"/>
      <c r="M21" s="2"/>
      <c r="N21" s="2"/>
      <c r="O21" s="2"/>
      <c r="P21" s="2"/>
    </row>
    <row r="22" spans="2:16" ht="18" x14ac:dyDescent="0.25">
      <c r="B22" s="18"/>
      <c r="C22" s="21"/>
      <c r="D22" s="18"/>
      <c r="E22" s="18"/>
      <c r="F22" s="18"/>
      <c r="G22" s="18"/>
      <c r="H22" s="2"/>
      <c r="I22" s="2"/>
      <c r="J22" s="2"/>
      <c r="K22" s="2"/>
      <c r="L22" s="2"/>
      <c r="M22" s="2"/>
      <c r="N22" s="2"/>
      <c r="O22" s="2"/>
      <c r="P22" s="2"/>
    </row>
    <row r="23" spans="2:16" ht="18" x14ac:dyDescent="0.25">
      <c r="C23" s="4"/>
    </row>
  </sheetData>
  <sheetProtection algorithmName="SHA-512" hashValue="csbujLdOPZVwFHB3cJw9N+j1gE4yEwyHP/HRyYZk0yrjWWJdzeddlyYLReLmNU73dDhJF1Vf9YGgtedUEPMOhQ==" saltValue="A2v+8JAHgtcTCOxZ0RA4UQ==" spinCount="100000" sheet="1" objects="1" scenarios="1" selectLockedCells="1"/>
  <mergeCells count="1">
    <mergeCell ref="D3:O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17"/>
  <sheetViews>
    <sheetView workbookViewId="0">
      <selection activeCell="D22" sqref="D22"/>
    </sheetView>
  </sheetViews>
  <sheetFormatPr defaultRowHeight="12.75" x14ac:dyDescent="0.2"/>
  <cols>
    <col min="1" max="1" width="9.140625" style="54"/>
    <col min="2" max="2" width="5.5703125" style="54" customWidth="1"/>
    <col min="3" max="12" width="9.140625" style="54"/>
    <col min="13" max="13" width="10.5703125" style="54" customWidth="1"/>
    <col min="14" max="20" width="9.42578125" style="54" bestFit="1" customWidth="1"/>
    <col min="21" max="26" width="9.28515625" style="54" bestFit="1" customWidth="1"/>
    <col min="27" max="16384" width="9.140625" style="54"/>
  </cols>
  <sheetData>
    <row r="1" spans="1:52" x14ac:dyDescent="0.2">
      <c r="A1" s="51"/>
      <c r="B1" s="51"/>
      <c r="C1" s="51"/>
      <c r="D1" s="51"/>
      <c r="E1" s="51"/>
      <c r="F1" s="103" t="s">
        <v>16</v>
      </c>
      <c r="G1" s="103"/>
      <c r="H1" s="103"/>
      <c r="I1" s="103"/>
      <c r="J1" s="103"/>
      <c r="K1" s="103"/>
      <c r="L1" s="103"/>
      <c r="M1" s="103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3"/>
      <c r="AZ1" s="53"/>
    </row>
    <row r="2" spans="1:52" x14ac:dyDescent="0.2">
      <c r="A2" s="51"/>
      <c r="B2" s="51"/>
      <c r="C2" s="51"/>
      <c r="D2" s="51"/>
      <c r="E2" s="51"/>
      <c r="F2" s="103"/>
      <c r="G2" s="103"/>
      <c r="H2" s="103"/>
      <c r="I2" s="103"/>
      <c r="J2" s="103"/>
      <c r="K2" s="103"/>
      <c r="L2" s="103"/>
      <c r="M2" s="103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3"/>
      <c r="AZ2" s="53"/>
    </row>
    <row r="3" spans="1:52" x14ac:dyDescent="0.2">
      <c r="A3" s="51"/>
      <c r="B3" s="51"/>
      <c r="C3" s="51"/>
      <c r="D3" s="51"/>
      <c r="E3" s="51"/>
      <c r="F3" s="103"/>
      <c r="G3" s="103"/>
      <c r="H3" s="103"/>
      <c r="I3" s="103"/>
      <c r="J3" s="103"/>
      <c r="K3" s="103"/>
      <c r="L3" s="103"/>
      <c r="M3" s="103"/>
      <c r="N3" s="50" t="b">
        <f t="shared" ref="N3:O10" si="0">OR(C17=$C$10,C17=$D$10,C17=$E$10,C17=$F$10,C17=$G$10,C17=$H$10)</f>
        <v>0</v>
      </c>
      <c r="O3" s="50" t="b">
        <f t="shared" si="0"/>
        <v>0</v>
      </c>
      <c r="P3" s="50" t="b">
        <f t="shared" ref="P3:P10" si="1">OR(E17=$E$10,E17=$F$10,E17=$G$10,E17=$H$10,E17=$C$10,E17=$D$10)</f>
        <v>0</v>
      </c>
      <c r="Q3" s="50" t="b">
        <f t="shared" ref="Q3:Q10" si="2">OR(F17=$F$10,F17=$G$10,F17=$H$10,F17=$C$10,F17=$D$10,F17=$E$10)</f>
        <v>0</v>
      </c>
      <c r="R3" s="50" t="b">
        <f t="shared" ref="R3:R10" si="3">OR(G17=$G$10,G17=$H$10,G17=$C$10,G17=$D$10,G17=$E$10,G17=$F$10)</f>
        <v>0</v>
      </c>
      <c r="S3" s="50" t="b">
        <f t="shared" ref="S3:S10" si="4">OR(H17=$H$10,H17=$C$10,H17=$D$10,H17=$E$10,H17=$F$10,H17=$G$10)</f>
        <v>0</v>
      </c>
      <c r="T3" s="50" t="b">
        <f t="shared" ref="T3:T10" si="5">OR(C17=$J$10,D17=$J$10,E17=$J$10,F17=$J$10,G17=$J$10,H17=$J$10)</f>
        <v>1</v>
      </c>
      <c r="U3" s="50">
        <f t="shared" ref="U3:Z10" si="6">IF(N3=TRUE,1,0)</f>
        <v>0</v>
      </c>
      <c r="V3" s="50">
        <f t="shared" si="6"/>
        <v>0</v>
      </c>
      <c r="W3" s="50">
        <f t="shared" si="6"/>
        <v>0</v>
      </c>
      <c r="X3" s="50">
        <f t="shared" si="6"/>
        <v>0</v>
      </c>
      <c r="Y3" s="50">
        <f t="shared" si="6"/>
        <v>0</v>
      </c>
      <c r="Z3" s="50">
        <f t="shared" si="6"/>
        <v>0</v>
      </c>
      <c r="AA3" s="50"/>
      <c r="AB3" s="50"/>
      <c r="AC3" s="50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3"/>
      <c r="AZ3" s="53"/>
    </row>
    <row r="4" spans="1:52" x14ac:dyDescent="0.2">
      <c r="A4" s="51"/>
      <c r="B4" s="51"/>
      <c r="C4" s="51"/>
      <c r="D4" s="51"/>
      <c r="E4" s="51"/>
      <c r="F4" s="103"/>
      <c r="G4" s="103"/>
      <c r="H4" s="103"/>
      <c r="I4" s="103"/>
      <c r="J4" s="103"/>
      <c r="K4" s="103"/>
      <c r="L4" s="103"/>
      <c r="M4" s="103"/>
      <c r="N4" s="50" t="b">
        <f t="shared" si="0"/>
        <v>0</v>
      </c>
      <c r="O4" s="50" t="b">
        <f t="shared" si="0"/>
        <v>0</v>
      </c>
      <c r="P4" s="50" t="b">
        <f t="shared" si="1"/>
        <v>0</v>
      </c>
      <c r="Q4" s="50" t="b">
        <f t="shared" si="2"/>
        <v>0</v>
      </c>
      <c r="R4" s="50" t="b">
        <f t="shared" si="3"/>
        <v>0</v>
      </c>
      <c r="S4" s="50" t="b">
        <f t="shared" si="4"/>
        <v>1</v>
      </c>
      <c r="T4" s="50" t="b">
        <f t="shared" si="5"/>
        <v>0</v>
      </c>
      <c r="U4" s="50">
        <f t="shared" si="6"/>
        <v>0</v>
      </c>
      <c r="V4" s="50">
        <f t="shared" si="6"/>
        <v>0</v>
      </c>
      <c r="W4" s="50">
        <f t="shared" si="6"/>
        <v>0</v>
      </c>
      <c r="X4" s="50">
        <f t="shared" si="6"/>
        <v>0</v>
      </c>
      <c r="Y4" s="50">
        <f t="shared" si="6"/>
        <v>0</v>
      </c>
      <c r="Z4" s="50">
        <f t="shared" si="6"/>
        <v>1</v>
      </c>
      <c r="AA4" s="50"/>
      <c r="AB4" s="50"/>
      <c r="AC4" s="50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3"/>
      <c r="AZ4" s="53"/>
    </row>
    <row r="5" spans="1:52" x14ac:dyDescent="0.2">
      <c r="A5" s="51"/>
      <c r="B5" s="51"/>
      <c r="C5" s="51"/>
      <c r="D5" s="51"/>
      <c r="E5" s="51"/>
      <c r="F5" s="103"/>
      <c r="G5" s="103"/>
      <c r="H5" s="103"/>
      <c r="I5" s="103"/>
      <c r="J5" s="103"/>
      <c r="K5" s="103"/>
      <c r="L5" s="103"/>
      <c r="M5" s="103"/>
      <c r="N5" s="50" t="b">
        <f t="shared" si="0"/>
        <v>0</v>
      </c>
      <c r="O5" s="50" t="b">
        <f t="shared" si="0"/>
        <v>0</v>
      </c>
      <c r="P5" s="50" t="b">
        <f t="shared" si="1"/>
        <v>0</v>
      </c>
      <c r="Q5" s="50" t="b">
        <f t="shared" si="2"/>
        <v>0</v>
      </c>
      <c r="R5" s="50" t="b">
        <f t="shared" si="3"/>
        <v>0</v>
      </c>
      <c r="S5" s="50" t="b">
        <f t="shared" si="4"/>
        <v>0</v>
      </c>
      <c r="T5" s="50" t="b">
        <f t="shared" si="5"/>
        <v>0</v>
      </c>
      <c r="U5" s="50">
        <f t="shared" si="6"/>
        <v>0</v>
      </c>
      <c r="V5" s="50">
        <f t="shared" si="6"/>
        <v>0</v>
      </c>
      <c r="W5" s="50">
        <f t="shared" si="6"/>
        <v>0</v>
      </c>
      <c r="X5" s="50">
        <f t="shared" si="6"/>
        <v>0</v>
      </c>
      <c r="Y5" s="50">
        <f t="shared" si="6"/>
        <v>0</v>
      </c>
      <c r="Z5" s="50">
        <f t="shared" si="6"/>
        <v>0</v>
      </c>
      <c r="AA5" s="50"/>
      <c r="AB5" s="50"/>
      <c r="AC5" s="50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3"/>
      <c r="AZ5" s="53"/>
    </row>
    <row r="6" spans="1:52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0" t="b">
        <f t="shared" si="0"/>
        <v>0</v>
      </c>
      <c r="O6" s="50" t="b">
        <f t="shared" si="0"/>
        <v>0</v>
      </c>
      <c r="P6" s="50" t="b">
        <f t="shared" si="1"/>
        <v>1</v>
      </c>
      <c r="Q6" s="50" t="b">
        <f t="shared" si="2"/>
        <v>0</v>
      </c>
      <c r="R6" s="50" t="b">
        <f t="shared" si="3"/>
        <v>0</v>
      </c>
      <c r="S6" s="50" t="b">
        <f t="shared" si="4"/>
        <v>1</v>
      </c>
      <c r="T6" s="50" t="b">
        <f t="shared" si="5"/>
        <v>1</v>
      </c>
      <c r="U6" s="50">
        <f t="shared" si="6"/>
        <v>0</v>
      </c>
      <c r="V6" s="50">
        <f t="shared" si="6"/>
        <v>0</v>
      </c>
      <c r="W6" s="50">
        <f t="shared" si="6"/>
        <v>1</v>
      </c>
      <c r="X6" s="50">
        <f t="shared" si="6"/>
        <v>0</v>
      </c>
      <c r="Y6" s="50">
        <f t="shared" si="6"/>
        <v>0</v>
      </c>
      <c r="Z6" s="50">
        <f t="shared" si="6"/>
        <v>1</v>
      </c>
      <c r="AA6" s="50"/>
      <c r="AB6" s="50"/>
      <c r="AC6" s="50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3"/>
      <c r="AZ6" s="53"/>
    </row>
    <row r="7" spans="1:52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0" t="b">
        <f t="shared" si="0"/>
        <v>0</v>
      </c>
      <c r="O7" s="50" t="b">
        <f t="shared" si="0"/>
        <v>1</v>
      </c>
      <c r="P7" s="50" t="b">
        <f t="shared" si="1"/>
        <v>0</v>
      </c>
      <c r="Q7" s="50" t="b">
        <f t="shared" si="2"/>
        <v>0</v>
      </c>
      <c r="R7" s="50" t="b">
        <f t="shared" si="3"/>
        <v>1</v>
      </c>
      <c r="S7" s="50" t="b">
        <f t="shared" si="4"/>
        <v>0</v>
      </c>
      <c r="T7" s="50" t="b">
        <f t="shared" si="5"/>
        <v>0</v>
      </c>
      <c r="U7" s="50">
        <f t="shared" si="6"/>
        <v>0</v>
      </c>
      <c r="V7" s="50">
        <f t="shared" si="6"/>
        <v>1</v>
      </c>
      <c r="W7" s="50">
        <f t="shared" si="6"/>
        <v>0</v>
      </c>
      <c r="X7" s="50">
        <f t="shared" si="6"/>
        <v>0</v>
      </c>
      <c r="Y7" s="50">
        <f t="shared" si="6"/>
        <v>1</v>
      </c>
      <c r="Z7" s="50">
        <f t="shared" si="6"/>
        <v>0</v>
      </c>
      <c r="AA7" s="50"/>
      <c r="AB7" s="50"/>
      <c r="AC7" s="50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3"/>
      <c r="AZ7" s="53"/>
    </row>
    <row r="8" spans="1:52" ht="20.25" x14ac:dyDescent="0.3">
      <c r="A8" s="51"/>
      <c r="B8" s="51"/>
      <c r="C8" s="104" t="s">
        <v>17</v>
      </c>
      <c r="D8" s="104"/>
      <c r="E8" s="104"/>
      <c r="F8" s="104"/>
      <c r="G8" s="104"/>
      <c r="H8" s="104"/>
      <c r="I8" s="104"/>
      <c r="J8" s="104"/>
      <c r="K8" s="51"/>
      <c r="L8" s="51"/>
      <c r="M8" s="51"/>
      <c r="N8" s="50" t="b">
        <f t="shared" si="0"/>
        <v>0</v>
      </c>
      <c r="O8" s="50" t="b">
        <f t="shared" si="0"/>
        <v>0</v>
      </c>
      <c r="P8" s="50" t="b">
        <f t="shared" si="1"/>
        <v>0</v>
      </c>
      <c r="Q8" s="50" t="b">
        <f t="shared" si="2"/>
        <v>0</v>
      </c>
      <c r="R8" s="50" t="b">
        <f t="shared" si="3"/>
        <v>0</v>
      </c>
      <c r="S8" s="50" t="b">
        <f t="shared" si="4"/>
        <v>0</v>
      </c>
      <c r="T8" s="50" t="b">
        <f t="shared" si="5"/>
        <v>1</v>
      </c>
      <c r="U8" s="50">
        <f t="shared" si="6"/>
        <v>0</v>
      </c>
      <c r="V8" s="50">
        <f t="shared" si="6"/>
        <v>0</v>
      </c>
      <c r="W8" s="50">
        <f t="shared" si="6"/>
        <v>0</v>
      </c>
      <c r="X8" s="50">
        <f t="shared" si="6"/>
        <v>0</v>
      </c>
      <c r="Y8" s="50">
        <f t="shared" si="6"/>
        <v>0</v>
      </c>
      <c r="Z8" s="50">
        <f t="shared" si="6"/>
        <v>0</v>
      </c>
      <c r="AA8" s="50"/>
      <c r="AB8" s="50"/>
      <c r="AC8" s="50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  <c r="AZ8" s="53"/>
    </row>
    <row r="9" spans="1:52" ht="18" x14ac:dyDescent="0.25">
      <c r="A9" s="51"/>
      <c r="B9" s="51"/>
      <c r="C9" s="5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7"/>
      <c r="J9" s="8" t="s">
        <v>18</v>
      </c>
      <c r="K9" s="51"/>
      <c r="L9" s="51"/>
      <c r="M9" s="51"/>
      <c r="N9" s="50" t="b">
        <f t="shared" si="0"/>
        <v>0</v>
      </c>
      <c r="O9" s="50" t="b">
        <f t="shared" si="0"/>
        <v>1</v>
      </c>
      <c r="P9" s="50" t="b">
        <f t="shared" si="1"/>
        <v>0</v>
      </c>
      <c r="Q9" s="50" t="b">
        <f t="shared" si="2"/>
        <v>0</v>
      </c>
      <c r="R9" s="50" t="b">
        <f t="shared" si="3"/>
        <v>0</v>
      </c>
      <c r="S9" s="50" t="b">
        <f t="shared" si="4"/>
        <v>1</v>
      </c>
      <c r="T9" s="50" t="b">
        <f t="shared" si="5"/>
        <v>1</v>
      </c>
      <c r="U9" s="50">
        <f t="shared" si="6"/>
        <v>0</v>
      </c>
      <c r="V9" s="50">
        <f t="shared" si="6"/>
        <v>1</v>
      </c>
      <c r="W9" s="50">
        <f t="shared" si="6"/>
        <v>0</v>
      </c>
      <c r="X9" s="50">
        <f t="shared" si="6"/>
        <v>0</v>
      </c>
      <c r="Y9" s="50">
        <f t="shared" si="6"/>
        <v>0</v>
      </c>
      <c r="Z9" s="50">
        <f t="shared" si="6"/>
        <v>1</v>
      </c>
      <c r="AA9" s="50"/>
      <c r="AB9" s="50"/>
      <c r="AC9" s="50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3"/>
      <c r="AZ9" s="53"/>
    </row>
    <row r="10" spans="1:52" ht="12.75" customHeight="1" x14ac:dyDescent="0.2">
      <c r="A10" s="51"/>
      <c r="B10" s="51"/>
      <c r="C10" s="105">
        <f>'LOTTO TREKKING'!C11</f>
        <v>16</v>
      </c>
      <c r="D10" s="105">
        <f>'LOTTO TREKKING'!D11</f>
        <v>20</v>
      </c>
      <c r="E10" s="105">
        <f>'LOTTO TREKKING'!E11</f>
        <v>27</v>
      </c>
      <c r="F10" s="105">
        <f>'LOTTO TREKKING'!F11</f>
        <v>31</v>
      </c>
      <c r="G10" s="105">
        <f>'LOTTO TREKKING'!G11</f>
        <v>40</v>
      </c>
      <c r="H10" s="105">
        <f>'LOTTO TREKKING'!H11</f>
        <v>44</v>
      </c>
      <c r="I10" s="106"/>
      <c r="J10" s="107">
        <f>'LOTTO TREKKING'!J11</f>
        <v>37</v>
      </c>
      <c r="K10" s="51"/>
      <c r="L10" s="51"/>
      <c r="M10" s="51"/>
      <c r="N10" s="50" t="b">
        <f t="shared" si="0"/>
        <v>0</v>
      </c>
      <c r="O10" s="50" t="b">
        <f t="shared" si="0"/>
        <v>0</v>
      </c>
      <c r="P10" s="50" t="b">
        <f t="shared" si="1"/>
        <v>0</v>
      </c>
      <c r="Q10" s="50" t="b">
        <f t="shared" si="2"/>
        <v>0</v>
      </c>
      <c r="R10" s="50" t="b">
        <f t="shared" si="3"/>
        <v>0</v>
      </c>
      <c r="S10" s="50" t="b">
        <f t="shared" si="4"/>
        <v>1</v>
      </c>
      <c r="T10" s="50" t="b">
        <f t="shared" si="5"/>
        <v>1</v>
      </c>
      <c r="U10" s="50">
        <f t="shared" si="6"/>
        <v>0</v>
      </c>
      <c r="V10" s="50">
        <f t="shared" si="6"/>
        <v>0</v>
      </c>
      <c r="W10" s="50">
        <f t="shared" si="6"/>
        <v>0</v>
      </c>
      <c r="X10" s="50">
        <f t="shared" si="6"/>
        <v>0</v>
      </c>
      <c r="Y10" s="50">
        <f t="shared" si="6"/>
        <v>0</v>
      </c>
      <c r="Z10" s="50">
        <f t="shared" si="6"/>
        <v>1</v>
      </c>
      <c r="AA10" s="50"/>
      <c r="AB10" s="50"/>
      <c r="AC10" s="50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3"/>
      <c r="AZ10" s="53"/>
    </row>
    <row r="11" spans="1:52" ht="18" customHeight="1" x14ac:dyDescent="0.2">
      <c r="A11" s="51"/>
      <c r="B11" s="51"/>
      <c r="C11" s="105"/>
      <c r="D11" s="105"/>
      <c r="E11" s="105"/>
      <c r="F11" s="105"/>
      <c r="G11" s="105"/>
      <c r="H11" s="105"/>
      <c r="I11" s="106"/>
      <c r="J11" s="107"/>
      <c r="K11" s="51"/>
      <c r="L11" s="51"/>
      <c r="M11" s="51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3"/>
      <c r="AZ11" s="53"/>
    </row>
    <row r="12" spans="1:52" ht="13.5" customHeight="1" x14ac:dyDescent="0.2">
      <c r="A12" s="51"/>
      <c r="B12" s="51"/>
      <c r="C12" s="105"/>
      <c r="D12" s="105"/>
      <c r="E12" s="105"/>
      <c r="F12" s="105"/>
      <c r="G12" s="105"/>
      <c r="H12" s="105"/>
      <c r="I12" s="106"/>
      <c r="J12" s="107"/>
      <c r="K12" s="51"/>
      <c r="L12" s="51"/>
      <c r="M12" s="51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3"/>
      <c r="AZ12" s="53"/>
    </row>
    <row r="13" spans="1:52" ht="12.75" customHeight="1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3"/>
      <c r="AZ13" s="53"/>
    </row>
    <row r="14" spans="1:52" ht="12.75" customHeight="1" thickBo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101"/>
      <c r="K14" s="101"/>
      <c r="L14" s="101"/>
      <c r="M14" s="51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3"/>
      <c r="AZ14" s="53"/>
    </row>
    <row r="15" spans="1:52" ht="12.75" customHeight="1" thickBot="1" x14ac:dyDescent="0.25">
      <c r="A15" s="55"/>
      <c r="B15" s="56"/>
      <c r="C15" s="39">
        <v>1</v>
      </c>
      <c r="D15" s="39">
        <v>2</v>
      </c>
      <c r="E15" s="39">
        <v>3</v>
      </c>
      <c r="F15" s="39">
        <v>4</v>
      </c>
      <c r="G15" s="39">
        <v>5</v>
      </c>
      <c r="H15" s="39">
        <v>6</v>
      </c>
      <c r="I15" s="102" t="s">
        <v>19</v>
      </c>
      <c r="J15" s="102"/>
      <c r="K15" s="102"/>
      <c r="L15" s="102"/>
      <c r="M15" s="25" t="s">
        <v>20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3"/>
      <c r="AZ15" s="53"/>
    </row>
    <row r="16" spans="1:52" ht="1.5" customHeight="1" thickBot="1" x14ac:dyDescent="0.3">
      <c r="A16" s="55"/>
      <c r="B16" s="56"/>
      <c r="C16" s="17"/>
      <c r="D16" s="17"/>
      <c r="E16" s="17"/>
      <c r="F16" s="17"/>
      <c r="G16" s="17"/>
      <c r="H16" s="17">
        <v>4</v>
      </c>
      <c r="I16" s="56"/>
      <c r="J16" s="56"/>
      <c r="K16" s="56"/>
      <c r="L16" s="56"/>
      <c r="M16" s="56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3"/>
      <c r="AZ16" s="53"/>
    </row>
    <row r="17" spans="1:52" ht="15" customHeight="1" thickBot="1" x14ac:dyDescent="0.3">
      <c r="A17" s="55" t="s">
        <v>21</v>
      </c>
      <c r="B17" s="56"/>
      <c r="C17" s="79">
        <v>1</v>
      </c>
      <c r="D17" s="79">
        <v>9</v>
      </c>
      <c r="E17" s="79">
        <v>18</v>
      </c>
      <c r="F17" s="79">
        <v>22</v>
      </c>
      <c r="G17" s="79">
        <v>30</v>
      </c>
      <c r="H17" s="79">
        <v>37</v>
      </c>
      <c r="I17" s="56"/>
      <c r="J17" s="80">
        <f t="shared" ref="J17:J24" si="7">SUM(U3:Z3)</f>
        <v>0</v>
      </c>
      <c r="K17" s="80" t="str">
        <f t="shared" ref="K17:K24" si="8">IF(T3=TRUE,"R","")</f>
        <v>R</v>
      </c>
      <c r="L17" s="56"/>
      <c r="M17" s="81">
        <f>IF(AND(J17=1,K17="r"),'LOTTO Winstverdeling'!F21,IF(AND(J17=2,K17="r"),'LOTTO Winstverdeling'!F20,IF(AND(J17=3,K17=""),'LOTTO Winstverdeling'!F19,IF(AND(J17=3,K17="r"),'LOTTO Winstverdeling'!F18,IF(AND(J17=4,K17=""),'LOTTO Winstverdeling'!F17,IF(AND(J17=4,K17="r"),'LOTTO Winstverdeling'!F16,IF(AND(J17=5,K17=""),'LOTTO Winstverdeling'!F15,IF(AND(J17=5,K17="r"),'LOTTO Winstverdeling'!F14,IF(AND(J17=6,K17=""),'LOTTO Winstverdeling'!F13,0)))))))))</f>
        <v>0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3"/>
      <c r="AZ17" s="53"/>
    </row>
    <row r="18" spans="1:52" ht="15" customHeight="1" thickBot="1" x14ac:dyDescent="0.3">
      <c r="A18" s="55" t="s">
        <v>22</v>
      </c>
      <c r="B18" s="56"/>
      <c r="C18" s="79">
        <v>9</v>
      </c>
      <c r="D18" s="79">
        <v>10</v>
      </c>
      <c r="E18" s="79">
        <v>17</v>
      </c>
      <c r="F18" s="79">
        <v>29</v>
      </c>
      <c r="G18" s="79">
        <v>33</v>
      </c>
      <c r="H18" s="79">
        <v>44</v>
      </c>
      <c r="I18" s="56"/>
      <c r="J18" s="80">
        <f t="shared" si="7"/>
        <v>1</v>
      </c>
      <c r="K18" s="80" t="str">
        <f t="shared" si="8"/>
        <v/>
      </c>
      <c r="L18" s="56"/>
      <c r="M18" s="81">
        <f>IF(AND(J18=1,K18="r"),'LOTTO Winstverdeling'!F21,IF(AND(J18=2,K18="r"),'LOTTO Winstverdeling'!F20,IF(AND(J18=3,K18=""),'LOTTO Winstverdeling'!F19,IF(AND(J18=3,K18="r"),'LOTTO Winstverdeling'!F18,IF(AND(J18=4,K18=""),'LOTTO Winstverdeling'!F17,IF(AND(J18=4,K18="r"),'LOTTO Winstverdeling'!F16,IF(AND(J18=5,K18=""),'LOTTO Winstverdeling'!F15,IF(AND(J18=5,K18="r"),'LOTTO Winstverdeling'!F14,IF(AND(J18=6,K18=""),'LOTTO Winstverdeling'!F13,0)))))))))</f>
        <v>0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3"/>
      <c r="AZ18" s="53"/>
    </row>
    <row r="19" spans="1:52" ht="15" customHeight="1" thickBot="1" x14ac:dyDescent="0.3">
      <c r="A19" s="55" t="s">
        <v>23</v>
      </c>
      <c r="B19" s="56"/>
      <c r="C19" s="79">
        <v>13</v>
      </c>
      <c r="D19" s="79">
        <v>17</v>
      </c>
      <c r="E19" s="79">
        <v>26</v>
      </c>
      <c r="F19" s="79">
        <v>32</v>
      </c>
      <c r="G19" s="79">
        <v>35</v>
      </c>
      <c r="H19" s="79">
        <v>42</v>
      </c>
      <c r="I19" s="56"/>
      <c r="J19" s="80">
        <f t="shared" si="7"/>
        <v>0</v>
      </c>
      <c r="K19" s="80" t="str">
        <f t="shared" si="8"/>
        <v/>
      </c>
      <c r="L19" s="56"/>
      <c r="M19" s="81">
        <f>IF(AND(J19=1,K19="r"),'LOTTO Winstverdeling'!F21,IF(AND(J19=2,K19="r"),'LOTTO Winstverdeling'!F20,IF(AND(J19=3,K19=""),'LOTTO Winstverdeling'!F19,IF(AND(J19=3,K19="r"),'LOTTO Winstverdeling'!F18,IF(AND(J19=4,K19=""),'LOTTO Winstverdeling'!F17,IF(AND(J19=4,K19="r"),'LOTTO Winstverdeling'!F16,IF(AND(J19=5,K19=""),'LOTTO Winstverdeling'!F15,IF(AND(J19=5,K19="r"),'LOTTO Winstverdeling'!F14,IF(AND(J19=6,K19=""),'LOTTO Winstverdeling'!F13,0)))))))))</f>
        <v>0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3"/>
      <c r="AZ19" s="53"/>
    </row>
    <row r="20" spans="1:52" ht="15" customHeight="1" thickBot="1" x14ac:dyDescent="0.3">
      <c r="A20" s="55" t="s">
        <v>24</v>
      </c>
      <c r="B20" s="56"/>
      <c r="C20" s="79">
        <v>14</v>
      </c>
      <c r="D20" s="79">
        <v>22</v>
      </c>
      <c r="E20" s="79">
        <v>27</v>
      </c>
      <c r="F20" s="79">
        <v>29</v>
      </c>
      <c r="G20" s="79">
        <v>37</v>
      </c>
      <c r="H20" s="79">
        <v>44</v>
      </c>
      <c r="I20" s="56"/>
      <c r="J20" s="80">
        <f t="shared" si="7"/>
        <v>2</v>
      </c>
      <c r="K20" s="80" t="str">
        <f t="shared" si="8"/>
        <v>R</v>
      </c>
      <c r="L20" s="56"/>
      <c r="M20" s="81">
        <f>IF(AND(J20=1,K20="r"),'LOTTO Winstverdeling'!F21,IF(AND(J20=2,K20="r"),'LOTTO Winstverdeling'!F20,IF(AND(J20=3,K20=""),'LOTTO Winstverdeling'!F19,IF(AND(J20=3,K20="r"),'LOTTO Winstverdeling'!F18,IF(AND(J20=4,K20=""),'LOTTO Winstverdeling'!F17,IF(AND(J20=4,K20="r"),'LOTTO Winstverdeling'!F16,IF(AND(J20=5,K20=""),'LOTTO Winstverdeling'!F15,IF(AND(J20=5,K20="r"),'LOTTO Winstverdeling'!F14,IF(AND(J20=6,K20=""),'LOTTO Winstverdeling'!F13,0)))))))))</f>
        <v>3.75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3"/>
      <c r="AZ20" s="53"/>
    </row>
    <row r="21" spans="1:52" ht="15" customHeight="1" thickBot="1" x14ac:dyDescent="0.3">
      <c r="A21" s="55" t="s">
        <v>25</v>
      </c>
      <c r="B21" s="56"/>
      <c r="C21" s="79">
        <v>5</v>
      </c>
      <c r="D21" s="79">
        <v>16</v>
      </c>
      <c r="E21" s="79">
        <v>17</v>
      </c>
      <c r="F21" s="79">
        <v>23</v>
      </c>
      <c r="G21" s="79">
        <v>27</v>
      </c>
      <c r="H21" s="79">
        <v>30</v>
      </c>
      <c r="I21" s="56"/>
      <c r="J21" s="80">
        <f t="shared" si="7"/>
        <v>2</v>
      </c>
      <c r="K21" s="80" t="str">
        <f t="shared" si="8"/>
        <v/>
      </c>
      <c r="L21" s="56"/>
      <c r="M21" s="81">
        <f>IF(AND(J21=1,K21="r"),'LOTTO Winstverdeling'!F21,IF(AND(J21=2,K21="r"),'LOTTO Winstverdeling'!F20,IF(AND(J21=3,K21=""),'LOTTO Winstverdeling'!F19,IF(AND(J21=3,K21="r"),'LOTTO Winstverdeling'!F18,IF(AND(J21=4,K21=""),'LOTTO Winstverdeling'!F17,IF(AND(J21=4,K21="r"),'LOTTO Winstverdeling'!F16,IF(AND(J21=5,K21=""),'LOTTO Winstverdeling'!F15,IF(AND(J21=5,K21="r"),'LOTTO Winstverdeling'!F14,IF(AND(J21=6,K21=""),'LOTTO Winstverdeling'!F13,0)))))))))</f>
        <v>0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3"/>
      <c r="AZ21" s="53"/>
    </row>
    <row r="22" spans="1:52" ht="15" customHeight="1" thickBot="1" x14ac:dyDescent="0.3">
      <c r="A22" s="55" t="s">
        <v>26</v>
      </c>
      <c r="B22" s="56"/>
      <c r="C22" s="79">
        <v>13</v>
      </c>
      <c r="D22" s="79">
        <v>17</v>
      </c>
      <c r="E22" s="79">
        <v>19</v>
      </c>
      <c r="F22" s="79">
        <v>32</v>
      </c>
      <c r="G22" s="79">
        <v>35</v>
      </c>
      <c r="H22" s="79">
        <v>37</v>
      </c>
      <c r="I22" s="56"/>
      <c r="J22" s="80">
        <f t="shared" si="7"/>
        <v>0</v>
      </c>
      <c r="K22" s="80" t="str">
        <f t="shared" si="8"/>
        <v>R</v>
      </c>
      <c r="L22" s="56"/>
      <c r="M22" s="81">
        <f>IF(AND(J22=1,K22="r"),'LOTTO Winstverdeling'!F21,IF(AND(J22=2,K22="r"),'LOTTO Winstverdeling'!F20,IF(AND(J22=3,K22=""),'LOTTO Winstverdeling'!F19,IF(AND(J22=3,K22="r"),'LOTTO Winstverdeling'!F18,IF(AND(J22=4,K22=""),'LOTTO Winstverdeling'!F17,IF(AND(J22=4,K22="r"),'LOTTO Winstverdeling'!F16,IF(AND(J22=5,K22=""),'LOTTO Winstverdeling'!F15,IF(AND(J22=5,K22="r"),'LOTTO Winstverdeling'!F14,IF(AND(J22=6,K22=""),'LOTTO Winstverdeling'!F13,0)))))))))</f>
        <v>0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3"/>
      <c r="AZ22" s="53"/>
    </row>
    <row r="23" spans="1:52" ht="15" customHeight="1" thickBot="1" x14ac:dyDescent="0.3">
      <c r="A23" s="55" t="s">
        <v>27</v>
      </c>
      <c r="B23" s="56"/>
      <c r="C23" s="79">
        <v>9</v>
      </c>
      <c r="D23" s="79">
        <v>20</v>
      </c>
      <c r="E23" s="79">
        <v>28</v>
      </c>
      <c r="F23" s="79">
        <v>33</v>
      </c>
      <c r="G23" s="79">
        <v>37</v>
      </c>
      <c r="H23" s="79">
        <v>44</v>
      </c>
      <c r="I23" s="56"/>
      <c r="J23" s="80">
        <f t="shared" si="7"/>
        <v>2</v>
      </c>
      <c r="K23" s="80" t="str">
        <f t="shared" si="8"/>
        <v>R</v>
      </c>
      <c r="L23" s="56"/>
      <c r="M23" s="81">
        <f>IF(AND(J23=1,K23="r"),'LOTTO Winstverdeling'!F21,IF(AND(J23=2,K23="r"),'LOTTO Winstverdeling'!F20,IF(AND(J23=3,K23=""),'LOTTO Winstverdeling'!F19,IF(AND(J23=3,K23="r"),'LOTTO Winstverdeling'!F18,IF(AND(J23=4,K23=""),'LOTTO Winstverdeling'!F17,IF(AND(J23=4,K23="r"),'LOTTO Winstverdeling'!F16,IF(AND(J23=5,K23=""),'LOTTO Winstverdeling'!F15,IF(AND(J23=5,K23="r"),'LOTTO Winstverdeling'!F14,IF(AND(J23=6,K23=""),'LOTTO Winstverdeling'!F13,0)))))))))</f>
        <v>3.75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3"/>
      <c r="AZ23" s="53"/>
    </row>
    <row r="24" spans="1:52" ht="15" customHeight="1" thickBot="1" x14ac:dyDescent="0.3">
      <c r="A24" s="55" t="s">
        <v>28</v>
      </c>
      <c r="B24" s="56"/>
      <c r="C24" s="79">
        <v>2</v>
      </c>
      <c r="D24" s="79">
        <v>15</v>
      </c>
      <c r="E24" s="79">
        <v>18</v>
      </c>
      <c r="F24" s="79">
        <v>19</v>
      </c>
      <c r="G24" s="79">
        <v>37</v>
      </c>
      <c r="H24" s="79">
        <v>40</v>
      </c>
      <c r="I24" s="56"/>
      <c r="J24" s="80">
        <f t="shared" si="7"/>
        <v>1</v>
      </c>
      <c r="K24" s="80" t="str">
        <f t="shared" si="8"/>
        <v>R</v>
      </c>
      <c r="L24" s="56"/>
      <c r="M24" s="81">
        <f>IF(AND(J24=1,K24="r"),'LOTTO Winstverdeling'!F21,IF(AND(J24=2,K24="r"),'LOTTO Winstverdeling'!F20,IF(AND(J24=3,K24=""),'LOTTO Winstverdeling'!F19,IF(AND(J24=3,K24="r"),'LOTTO Winstverdeling'!F18,IF(AND(J24=4,K24=""),'LOTTO Winstverdeling'!F17,IF(AND(J24=4,K24="r"),'LOTTO Winstverdeling'!F16,IF(AND(J24=5,K24=""),'LOTTO Winstverdeling'!F15,IF(AND(J24=5,K24="r"),'LOTTO Winstverdeling'!F14,IF(AND(J24=6,K24=""),'LOTTO Winstverdeling'!F13,0)))))))))</f>
        <v>1.25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3"/>
      <c r="AZ24" s="53"/>
    </row>
    <row r="25" spans="1:52" ht="15" customHeight="1" x14ac:dyDescent="0.25">
      <c r="A25" s="57"/>
      <c r="B25" s="57"/>
      <c r="C25" s="58"/>
      <c r="D25" s="58"/>
      <c r="E25" s="58"/>
      <c r="F25" s="58"/>
      <c r="G25" s="58"/>
      <c r="H25" s="58"/>
      <c r="I25" s="57"/>
      <c r="J25" s="59"/>
      <c r="K25" s="59"/>
      <c r="L25" s="57"/>
      <c r="M25" s="6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3"/>
      <c r="AZ25" s="53"/>
    </row>
    <row r="26" spans="1:52" ht="15" customHeight="1" x14ac:dyDescent="0.25">
      <c r="A26" s="57"/>
      <c r="B26" s="57"/>
      <c r="C26" s="58"/>
      <c r="D26" s="58"/>
      <c r="E26" s="58"/>
      <c r="F26" s="58"/>
      <c r="G26" s="58"/>
      <c r="H26" s="58"/>
      <c r="I26" s="57"/>
      <c r="J26" s="59"/>
      <c r="K26" s="59"/>
      <c r="L26" s="57"/>
      <c r="M26" s="6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3"/>
      <c r="AZ26" s="53"/>
    </row>
    <row r="27" spans="1:52" ht="15" customHeight="1" x14ac:dyDescent="0.25">
      <c r="A27" s="57"/>
      <c r="B27" s="57"/>
      <c r="C27" s="58"/>
      <c r="D27" s="58"/>
      <c r="E27" s="58"/>
      <c r="F27" s="58"/>
      <c r="G27" s="58"/>
      <c r="H27" s="58"/>
      <c r="I27" s="57"/>
      <c r="J27" s="59"/>
      <c r="K27" s="59"/>
      <c r="L27" s="57"/>
      <c r="M27" s="6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3"/>
      <c r="AZ27" s="53"/>
    </row>
    <row r="28" spans="1:52" ht="15" customHeight="1" x14ac:dyDescent="0.25">
      <c r="A28" s="57"/>
      <c r="B28" s="57"/>
      <c r="C28" s="58"/>
      <c r="D28" s="58"/>
      <c r="E28" s="58"/>
      <c r="F28" s="58"/>
      <c r="G28" s="58"/>
      <c r="H28" s="58"/>
      <c r="I28" s="57"/>
      <c r="J28" s="59"/>
      <c r="K28" s="59"/>
      <c r="L28" s="57"/>
      <c r="M28" s="6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3"/>
      <c r="AZ28" s="53"/>
    </row>
    <row r="29" spans="1:52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61" t="s">
        <v>20</v>
      </c>
      <c r="L29" s="62"/>
      <c r="M29" s="9">
        <f>SUM(M17:M28)</f>
        <v>8.75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3"/>
      <c r="AZ29" s="53"/>
    </row>
    <row r="30" spans="1:52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3"/>
      <c r="AZ30" s="53"/>
    </row>
    <row r="31" spans="1:52" x14ac:dyDescent="0.2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3"/>
      <c r="AZ31" s="53"/>
    </row>
    <row r="32" spans="1:52" x14ac:dyDescent="0.2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3"/>
      <c r="AZ32" s="53"/>
    </row>
    <row r="33" spans="1:52" x14ac:dyDescent="0.2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3"/>
      <c r="AZ33" s="53"/>
    </row>
    <row r="34" spans="1:52" x14ac:dyDescent="0.2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3"/>
      <c r="AZ34" s="53"/>
    </row>
    <row r="35" spans="1:52" x14ac:dyDescent="0.2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3"/>
      <c r="AZ35" s="53"/>
    </row>
    <row r="36" spans="1:52" x14ac:dyDescent="0.2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3"/>
      <c r="AZ36" s="53"/>
    </row>
    <row r="37" spans="1:52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3"/>
      <c r="AZ37" s="53"/>
    </row>
    <row r="38" spans="1:52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3"/>
      <c r="AZ38" s="53"/>
    </row>
    <row r="39" spans="1:52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3"/>
      <c r="AZ39" s="53"/>
    </row>
    <row r="40" spans="1:52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3"/>
      <c r="AZ40" s="53"/>
    </row>
    <row r="41" spans="1:52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3"/>
      <c r="AZ41" s="53"/>
    </row>
    <row r="42" spans="1:52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3"/>
      <c r="AZ42" s="53"/>
    </row>
    <row r="43" spans="1:52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3"/>
      <c r="AZ43" s="53"/>
    </row>
    <row r="44" spans="1:52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3"/>
      <c r="AZ44" s="53"/>
    </row>
    <row r="45" spans="1:52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3"/>
      <c r="AZ45" s="53"/>
    </row>
    <row r="46" spans="1:52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3"/>
      <c r="AZ46" s="53"/>
    </row>
    <row r="47" spans="1:52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3"/>
      <c r="AZ47" s="53"/>
    </row>
    <row r="48" spans="1:52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3"/>
      <c r="AZ48" s="53"/>
    </row>
    <row r="49" spans="1:52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3"/>
      <c r="AZ49" s="53"/>
    </row>
    <row r="50" spans="1:52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3"/>
      <c r="AZ50" s="53"/>
    </row>
    <row r="51" spans="1:52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3"/>
      <c r="AZ51" s="53"/>
    </row>
    <row r="52" spans="1:52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3"/>
      <c r="AZ52" s="53"/>
    </row>
    <row r="53" spans="1:52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3"/>
      <c r="AZ53" s="53"/>
    </row>
    <row r="54" spans="1:52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3"/>
      <c r="AZ54" s="53"/>
    </row>
    <row r="55" spans="1:52" x14ac:dyDescent="0.2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3"/>
      <c r="AZ55" s="53"/>
    </row>
    <row r="56" spans="1:52" x14ac:dyDescent="0.2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3"/>
      <c r="AZ56" s="53"/>
    </row>
    <row r="57" spans="1:52" x14ac:dyDescent="0.2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3"/>
      <c r="AZ57" s="53"/>
    </row>
    <row r="58" spans="1:52" x14ac:dyDescent="0.2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3"/>
      <c r="AZ58" s="53"/>
    </row>
    <row r="59" spans="1:52" x14ac:dyDescent="0.2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3"/>
      <c r="AZ59" s="53"/>
    </row>
    <row r="60" spans="1:52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3"/>
      <c r="AZ60" s="53"/>
    </row>
    <row r="61" spans="1:52" x14ac:dyDescent="0.2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3"/>
      <c r="AZ61" s="53"/>
    </row>
    <row r="62" spans="1:52" x14ac:dyDescent="0.2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3"/>
      <c r="AZ62" s="53"/>
    </row>
    <row r="63" spans="1:52" x14ac:dyDescent="0.2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3"/>
      <c r="AZ63" s="53"/>
    </row>
    <row r="64" spans="1:52" x14ac:dyDescent="0.2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3"/>
      <c r="AZ64" s="53"/>
    </row>
    <row r="65" spans="1:52" x14ac:dyDescent="0.2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3"/>
      <c r="AZ65" s="53"/>
    </row>
    <row r="66" spans="1:52" x14ac:dyDescent="0.2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3"/>
      <c r="AZ66" s="53"/>
    </row>
    <row r="67" spans="1:52" x14ac:dyDescent="0.2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3"/>
      <c r="AZ67" s="53"/>
    </row>
    <row r="68" spans="1:52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3"/>
      <c r="AZ68" s="53"/>
    </row>
    <row r="69" spans="1:52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3"/>
      <c r="AZ69" s="53"/>
    </row>
    <row r="70" spans="1:52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3"/>
      <c r="AZ70" s="53"/>
    </row>
    <row r="71" spans="1:52" x14ac:dyDescent="0.2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3"/>
      <c r="AZ71" s="53"/>
    </row>
    <row r="72" spans="1:52" x14ac:dyDescent="0.2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3"/>
      <c r="AZ72" s="53"/>
    </row>
    <row r="73" spans="1:52" x14ac:dyDescent="0.2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3"/>
      <c r="AZ73" s="53"/>
    </row>
    <row r="74" spans="1:52" x14ac:dyDescent="0.2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3"/>
      <c r="AZ74" s="53"/>
    </row>
    <row r="75" spans="1:52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3"/>
      <c r="AZ75" s="53"/>
    </row>
    <row r="76" spans="1:52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3"/>
      <c r="AZ76" s="53"/>
    </row>
    <row r="77" spans="1:52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3"/>
      <c r="AZ77" s="53"/>
    </row>
    <row r="78" spans="1:52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3"/>
      <c r="AZ78" s="53"/>
    </row>
    <row r="79" spans="1:52" x14ac:dyDescent="0.2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3"/>
      <c r="AZ79" s="53"/>
    </row>
    <row r="80" spans="1:52" x14ac:dyDescent="0.2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3"/>
      <c r="AZ80" s="53"/>
    </row>
    <row r="81" spans="1:52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3"/>
      <c r="AZ81" s="53"/>
    </row>
    <row r="82" spans="1:52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3"/>
      <c r="AZ82" s="53"/>
    </row>
    <row r="83" spans="1:52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3"/>
      <c r="AZ83" s="53"/>
    </row>
    <row r="84" spans="1:52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3"/>
      <c r="AZ84" s="53"/>
    </row>
    <row r="85" spans="1:52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3"/>
      <c r="AZ85" s="53"/>
    </row>
    <row r="86" spans="1:52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3"/>
      <c r="AZ86" s="53"/>
    </row>
    <row r="87" spans="1:52" x14ac:dyDescent="0.2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3"/>
      <c r="AZ87" s="53"/>
    </row>
    <row r="88" spans="1:52" x14ac:dyDescent="0.2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3"/>
      <c r="AZ88" s="53"/>
    </row>
    <row r="89" spans="1:52" x14ac:dyDescent="0.2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3"/>
      <c r="AZ89" s="53"/>
    </row>
    <row r="90" spans="1:52" x14ac:dyDescent="0.2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3"/>
      <c r="AZ90" s="53"/>
    </row>
    <row r="91" spans="1:52" x14ac:dyDescent="0.2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3"/>
      <c r="AZ91" s="53"/>
    </row>
    <row r="92" spans="1:52" x14ac:dyDescent="0.2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3"/>
      <c r="AZ92" s="53"/>
    </row>
    <row r="93" spans="1:52" x14ac:dyDescent="0.2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3"/>
      <c r="AZ93" s="53"/>
    </row>
    <row r="94" spans="1:52" x14ac:dyDescent="0.2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3"/>
      <c r="AZ94" s="53"/>
    </row>
    <row r="95" spans="1:52" x14ac:dyDescent="0.2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3"/>
      <c r="AZ95" s="53"/>
    </row>
    <row r="96" spans="1:52" x14ac:dyDescent="0.2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3"/>
      <c r="AZ96" s="53"/>
    </row>
    <row r="97" spans="1:52" x14ac:dyDescent="0.2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3"/>
      <c r="AZ97" s="53"/>
    </row>
    <row r="98" spans="1:52" x14ac:dyDescent="0.2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3"/>
      <c r="AZ98" s="53"/>
    </row>
    <row r="99" spans="1:52" x14ac:dyDescent="0.2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3"/>
      <c r="AZ99" s="53"/>
    </row>
    <row r="100" spans="1:52" x14ac:dyDescent="0.2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3"/>
      <c r="AZ100" s="53"/>
    </row>
    <row r="101" spans="1:52" x14ac:dyDescent="0.2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3"/>
      <c r="AZ101" s="53"/>
    </row>
    <row r="102" spans="1:52" x14ac:dyDescent="0.2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3"/>
      <c r="AZ102" s="53"/>
    </row>
    <row r="103" spans="1:52" x14ac:dyDescent="0.2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3"/>
      <c r="AZ103" s="53"/>
    </row>
    <row r="104" spans="1:52" x14ac:dyDescent="0.2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3"/>
      <c r="AZ104" s="53"/>
    </row>
    <row r="105" spans="1:52" x14ac:dyDescent="0.2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3"/>
      <c r="AZ105" s="53"/>
    </row>
    <row r="106" spans="1:52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3"/>
      <c r="AZ106" s="53"/>
    </row>
    <row r="107" spans="1:52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3"/>
      <c r="AZ107" s="53"/>
    </row>
    <row r="108" spans="1:52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3"/>
      <c r="AZ108" s="53"/>
    </row>
    <row r="109" spans="1:52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3"/>
      <c r="AZ109" s="53"/>
    </row>
    <row r="110" spans="1:52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3"/>
      <c r="AZ110" s="53"/>
    </row>
    <row r="111" spans="1:52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3"/>
      <c r="AZ111" s="53"/>
    </row>
    <row r="112" spans="1:52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</row>
    <row r="113" spans="1:52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</row>
    <row r="114" spans="1:52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</row>
    <row r="115" spans="1:52" x14ac:dyDescent="0.2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</row>
    <row r="116" spans="1:52" x14ac:dyDescent="0.2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</row>
    <row r="117" spans="1:52" x14ac:dyDescent="0.2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</row>
  </sheetData>
  <sheetProtection algorithmName="SHA-512" hashValue="3VW+QM4uZdTRBzhdBqEuuEZ9rMgX/7QQ/sXii/5B7HRxBl7madMqbdorQ0yfagGEAv/jYDYDWMiGt9GyeYVCoA==" saltValue="vGMvn/u/l1R4x/iltEVsiA==" spinCount="100000" sheet="1" objects="1" scenarios="1" selectLockedCells="1"/>
  <mergeCells count="12">
    <mergeCell ref="J14:L14"/>
    <mergeCell ref="I15:L15"/>
    <mergeCell ref="F1:M5"/>
    <mergeCell ref="C8:J8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1"/>
  <sheetViews>
    <sheetView workbookViewId="0">
      <selection activeCell="C17" sqref="C17"/>
    </sheetView>
  </sheetViews>
  <sheetFormatPr defaultRowHeight="12.75" x14ac:dyDescent="0.2"/>
  <cols>
    <col min="1" max="1" width="9.140625" style="54"/>
    <col min="2" max="2" width="5.5703125" style="54" customWidth="1"/>
    <col min="3" max="12" width="9.140625" style="54"/>
    <col min="13" max="13" width="12.7109375" style="54" customWidth="1"/>
    <col min="14" max="20" width="9.42578125" style="54" bestFit="1" customWidth="1"/>
    <col min="21" max="26" width="9.28515625" style="54" bestFit="1" customWidth="1"/>
    <col min="27" max="16384" width="9.140625" style="54"/>
  </cols>
  <sheetData>
    <row r="1" spans="1:40" x14ac:dyDescent="0.2">
      <c r="A1" s="63"/>
      <c r="B1" s="63"/>
      <c r="C1" s="63"/>
      <c r="D1" s="63"/>
      <c r="E1" s="63"/>
      <c r="F1" s="110" t="s">
        <v>16</v>
      </c>
      <c r="G1" s="110"/>
      <c r="H1" s="110"/>
      <c r="I1" s="110"/>
      <c r="J1" s="110"/>
      <c r="K1" s="110"/>
      <c r="L1" s="110"/>
      <c r="M1" s="110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52"/>
      <c r="AF1" s="52"/>
      <c r="AG1" s="52"/>
      <c r="AH1" s="52"/>
      <c r="AI1" s="64"/>
      <c r="AJ1" s="64"/>
      <c r="AK1" s="64"/>
      <c r="AL1" s="64"/>
      <c r="AM1" s="64"/>
      <c r="AN1" s="64"/>
    </row>
    <row r="2" spans="1:40" x14ac:dyDescent="0.2">
      <c r="A2" s="63"/>
      <c r="B2" s="63"/>
      <c r="C2" s="63"/>
      <c r="D2" s="63"/>
      <c r="E2" s="63"/>
      <c r="F2" s="110"/>
      <c r="G2" s="110"/>
      <c r="H2" s="110"/>
      <c r="I2" s="110"/>
      <c r="J2" s="110"/>
      <c r="K2" s="110"/>
      <c r="L2" s="110"/>
      <c r="M2" s="110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52"/>
      <c r="AF2" s="52"/>
      <c r="AG2" s="52"/>
      <c r="AH2" s="52"/>
      <c r="AI2" s="64"/>
      <c r="AJ2" s="64"/>
      <c r="AK2" s="64"/>
      <c r="AL2" s="64"/>
      <c r="AM2" s="64"/>
      <c r="AN2" s="64"/>
    </row>
    <row r="3" spans="1:40" x14ac:dyDescent="0.2">
      <c r="A3" s="63"/>
      <c r="B3" s="63"/>
      <c r="C3" s="63"/>
      <c r="D3" s="63"/>
      <c r="E3" s="63"/>
      <c r="F3" s="110"/>
      <c r="G3" s="110"/>
      <c r="H3" s="110"/>
      <c r="I3" s="110"/>
      <c r="J3" s="110"/>
      <c r="K3" s="110"/>
      <c r="L3" s="110"/>
      <c r="M3" s="110"/>
      <c r="N3" s="50" t="b">
        <f t="shared" ref="N3:N14" si="0">OR(C17=$C$10,C17=$D$10,C17=$E$10,C17=$F$10,C17=$G$10,C17=$H$10)</f>
        <v>0</v>
      </c>
      <c r="O3" s="50" t="b">
        <f t="shared" ref="O3:O14" si="1">OR(D17=$C$10,D17=$D$10,D17=$E$10,D17=$F$10,D17=$G$10,D17=$H$10)</f>
        <v>0</v>
      </c>
      <c r="P3" s="50" t="b">
        <f t="shared" ref="P3:P14" si="2">OR(E17=$E$10,E17=$F$10,E17=$G$10,E17=$H$10,E17=$C$10,E17=$D$10)</f>
        <v>0</v>
      </c>
      <c r="Q3" s="50" t="b">
        <f t="shared" ref="Q3:Q14" si="3">OR(F17=$F$10,F17=$G$10,F17=$H$10,F17=$C$10,F17=$D$10,F17=$E$10)</f>
        <v>0</v>
      </c>
      <c r="R3" s="50" t="b">
        <f t="shared" ref="R3:R14" si="4">OR(G17=$G$10,G17=$H$10,G17=$C$10,G17=$D$10,G17=$E$10,G17=$F$10)</f>
        <v>0</v>
      </c>
      <c r="S3" s="50" t="b">
        <f t="shared" ref="S3:S14" si="5">OR(H17=$H$10,H17=$C$10,H17=$D$10,H17=$E$10,H17=$F$10,H17=$G$10)</f>
        <v>0</v>
      </c>
      <c r="T3" s="50" t="b">
        <f t="shared" ref="T3:T14" si="6">OR(C17=$J$10,D17=$J$10,E17=$J$10,F17=$J$10,G17=$J$10,H17=$J$10)</f>
        <v>1</v>
      </c>
      <c r="U3" s="50">
        <f t="shared" ref="U3:U14" si="7">IF(N3=TRUE,1,0)</f>
        <v>0</v>
      </c>
      <c r="V3" s="50">
        <f t="shared" ref="V3:V14" si="8">IF(O3=TRUE,1,0)</f>
        <v>0</v>
      </c>
      <c r="W3" s="50">
        <f t="shared" ref="W3:W14" si="9">IF(P3=TRUE,1,0)</f>
        <v>0</v>
      </c>
      <c r="X3" s="50">
        <f t="shared" ref="X3:X14" si="10">IF(Q3=TRUE,1,0)</f>
        <v>0</v>
      </c>
      <c r="Y3" s="50">
        <f t="shared" ref="Y3:Y14" si="11">IF(R3=TRUE,1,0)</f>
        <v>0</v>
      </c>
      <c r="Z3" s="50">
        <f t="shared" ref="Z3:Z14" si="12">IF(S3=TRUE,1,0)</f>
        <v>0</v>
      </c>
      <c r="AA3" s="50"/>
      <c r="AB3" s="50"/>
      <c r="AC3" s="26"/>
      <c r="AD3" s="26"/>
      <c r="AE3" s="52"/>
      <c r="AF3" s="52"/>
      <c r="AG3" s="52"/>
      <c r="AH3" s="52"/>
      <c r="AI3" s="64"/>
      <c r="AJ3" s="64"/>
      <c r="AK3" s="64"/>
      <c r="AL3" s="64"/>
      <c r="AM3" s="64"/>
      <c r="AN3" s="64"/>
    </row>
    <row r="4" spans="1:40" x14ac:dyDescent="0.2">
      <c r="A4" s="63"/>
      <c r="B4" s="63"/>
      <c r="C4" s="63"/>
      <c r="D4" s="63"/>
      <c r="E4" s="63"/>
      <c r="F4" s="110"/>
      <c r="G4" s="110"/>
      <c r="H4" s="110"/>
      <c r="I4" s="110"/>
      <c r="J4" s="110"/>
      <c r="K4" s="110"/>
      <c r="L4" s="110"/>
      <c r="M4" s="110"/>
      <c r="N4" s="50" t="b">
        <f t="shared" si="0"/>
        <v>0</v>
      </c>
      <c r="O4" s="50" t="b">
        <f t="shared" si="1"/>
        <v>0</v>
      </c>
      <c r="P4" s="50" t="b">
        <f t="shared" si="2"/>
        <v>0</v>
      </c>
      <c r="Q4" s="50" t="b">
        <f t="shared" si="3"/>
        <v>0</v>
      </c>
      <c r="R4" s="50" t="b">
        <f t="shared" si="4"/>
        <v>0</v>
      </c>
      <c r="S4" s="50" t="b">
        <f t="shared" si="5"/>
        <v>1</v>
      </c>
      <c r="T4" s="50" t="b">
        <f t="shared" si="6"/>
        <v>0</v>
      </c>
      <c r="U4" s="50">
        <f t="shared" si="7"/>
        <v>0</v>
      </c>
      <c r="V4" s="50">
        <f t="shared" si="8"/>
        <v>0</v>
      </c>
      <c r="W4" s="50">
        <f t="shared" si="9"/>
        <v>0</v>
      </c>
      <c r="X4" s="50">
        <f t="shared" si="10"/>
        <v>0</v>
      </c>
      <c r="Y4" s="50">
        <f t="shared" si="11"/>
        <v>0</v>
      </c>
      <c r="Z4" s="50">
        <f t="shared" si="12"/>
        <v>1</v>
      </c>
      <c r="AA4" s="50"/>
      <c r="AB4" s="50"/>
      <c r="AC4" s="26"/>
      <c r="AD4" s="26"/>
      <c r="AE4" s="52"/>
      <c r="AF4" s="52"/>
      <c r="AG4" s="52"/>
      <c r="AH4" s="52"/>
      <c r="AI4" s="64"/>
      <c r="AJ4" s="64"/>
      <c r="AK4" s="64"/>
      <c r="AL4" s="64"/>
      <c r="AM4" s="64"/>
      <c r="AN4" s="64"/>
    </row>
    <row r="5" spans="1:40" x14ac:dyDescent="0.2">
      <c r="A5" s="63"/>
      <c r="B5" s="63"/>
      <c r="C5" s="63"/>
      <c r="D5" s="63"/>
      <c r="E5" s="63"/>
      <c r="F5" s="110"/>
      <c r="G5" s="110"/>
      <c r="H5" s="110"/>
      <c r="I5" s="110"/>
      <c r="J5" s="110"/>
      <c r="K5" s="110"/>
      <c r="L5" s="110"/>
      <c r="M5" s="110"/>
      <c r="N5" s="50" t="b">
        <f t="shared" si="0"/>
        <v>0</v>
      </c>
      <c r="O5" s="50" t="b">
        <f t="shared" si="1"/>
        <v>0</v>
      </c>
      <c r="P5" s="50" t="b">
        <f t="shared" si="2"/>
        <v>0</v>
      </c>
      <c r="Q5" s="50" t="b">
        <f t="shared" si="3"/>
        <v>0</v>
      </c>
      <c r="R5" s="50" t="b">
        <f t="shared" si="4"/>
        <v>0</v>
      </c>
      <c r="S5" s="50" t="b">
        <f t="shared" si="5"/>
        <v>0</v>
      </c>
      <c r="T5" s="50" t="b">
        <f t="shared" si="6"/>
        <v>0</v>
      </c>
      <c r="U5" s="50">
        <f t="shared" si="7"/>
        <v>0</v>
      </c>
      <c r="V5" s="50">
        <f t="shared" si="8"/>
        <v>0</v>
      </c>
      <c r="W5" s="50">
        <f t="shared" si="9"/>
        <v>0</v>
      </c>
      <c r="X5" s="50">
        <f t="shared" si="10"/>
        <v>0</v>
      </c>
      <c r="Y5" s="50">
        <f t="shared" si="11"/>
        <v>0</v>
      </c>
      <c r="Z5" s="50">
        <f t="shared" si="12"/>
        <v>0</v>
      </c>
      <c r="AA5" s="50"/>
      <c r="AB5" s="50"/>
      <c r="AC5" s="26"/>
      <c r="AD5" s="26"/>
      <c r="AE5" s="52"/>
      <c r="AF5" s="52"/>
      <c r="AG5" s="52"/>
      <c r="AH5" s="52"/>
      <c r="AI5" s="64"/>
      <c r="AJ5" s="64"/>
      <c r="AK5" s="64"/>
      <c r="AL5" s="64"/>
      <c r="AM5" s="64"/>
      <c r="AN5" s="64"/>
    </row>
    <row r="6" spans="1:40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50" t="b">
        <f t="shared" si="0"/>
        <v>0</v>
      </c>
      <c r="O6" s="50" t="b">
        <f t="shared" si="1"/>
        <v>0</v>
      </c>
      <c r="P6" s="50" t="b">
        <f t="shared" si="2"/>
        <v>1</v>
      </c>
      <c r="Q6" s="50" t="b">
        <f t="shared" si="3"/>
        <v>0</v>
      </c>
      <c r="R6" s="50" t="b">
        <f t="shared" si="4"/>
        <v>0</v>
      </c>
      <c r="S6" s="50" t="b">
        <f t="shared" si="5"/>
        <v>1</v>
      </c>
      <c r="T6" s="50" t="b">
        <f t="shared" si="6"/>
        <v>1</v>
      </c>
      <c r="U6" s="50">
        <f t="shared" si="7"/>
        <v>0</v>
      </c>
      <c r="V6" s="50">
        <f t="shared" si="8"/>
        <v>0</v>
      </c>
      <c r="W6" s="50">
        <f t="shared" si="9"/>
        <v>1</v>
      </c>
      <c r="X6" s="50">
        <f t="shared" si="10"/>
        <v>0</v>
      </c>
      <c r="Y6" s="50">
        <f t="shared" si="11"/>
        <v>0</v>
      </c>
      <c r="Z6" s="50">
        <f t="shared" si="12"/>
        <v>1</v>
      </c>
      <c r="AA6" s="50"/>
      <c r="AB6" s="50"/>
      <c r="AC6" s="26"/>
      <c r="AD6" s="26"/>
      <c r="AE6" s="52"/>
      <c r="AF6" s="52"/>
      <c r="AG6" s="52"/>
      <c r="AH6" s="52"/>
      <c r="AI6" s="64"/>
      <c r="AJ6" s="64"/>
      <c r="AK6" s="64"/>
      <c r="AL6" s="64"/>
      <c r="AM6" s="64"/>
      <c r="AN6" s="64"/>
    </row>
    <row r="7" spans="1:40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0" t="b">
        <f t="shared" si="0"/>
        <v>0</v>
      </c>
      <c r="O7" s="50" t="b">
        <f t="shared" si="1"/>
        <v>1</v>
      </c>
      <c r="P7" s="50" t="b">
        <f t="shared" si="2"/>
        <v>0</v>
      </c>
      <c r="Q7" s="50" t="b">
        <f t="shared" si="3"/>
        <v>0</v>
      </c>
      <c r="R7" s="50" t="b">
        <f t="shared" si="4"/>
        <v>1</v>
      </c>
      <c r="S7" s="50" t="b">
        <f t="shared" si="5"/>
        <v>0</v>
      </c>
      <c r="T7" s="50" t="b">
        <f t="shared" si="6"/>
        <v>0</v>
      </c>
      <c r="U7" s="50">
        <f t="shared" si="7"/>
        <v>0</v>
      </c>
      <c r="V7" s="50">
        <f t="shared" si="8"/>
        <v>1</v>
      </c>
      <c r="W7" s="50">
        <f t="shared" si="9"/>
        <v>0</v>
      </c>
      <c r="X7" s="50">
        <f t="shared" si="10"/>
        <v>0</v>
      </c>
      <c r="Y7" s="50">
        <f t="shared" si="11"/>
        <v>1</v>
      </c>
      <c r="Z7" s="50">
        <f t="shared" si="12"/>
        <v>0</v>
      </c>
      <c r="AA7" s="50"/>
      <c r="AB7" s="50"/>
      <c r="AC7" s="26"/>
      <c r="AD7" s="26"/>
      <c r="AE7" s="52"/>
      <c r="AF7" s="52"/>
      <c r="AG7" s="52"/>
      <c r="AH7" s="52"/>
      <c r="AI7" s="64"/>
      <c r="AJ7" s="64"/>
      <c r="AK7" s="64"/>
      <c r="AL7" s="64"/>
      <c r="AM7" s="64"/>
      <c r="AN7" s="64"/>
    </row>
    <row r="8" spans="1:40" ht="20.25" x14ac:dyDescent="0.3">
      <c r="A8" s="63"/>
      <c r="B8" s="63"/>
      <c r="C8" s="111" t="s">
        <v>17</v>
      </c>
      <c r="D8" s="111"/>
      <c r="E8" s="111"/>
      <c r="F8" s="111"/>
      <c r="G8" s="111"/>
      <c r="H8" s="111"/>
      <c r="I8" s="111"/>
      <c r="J8" s="111"/>
      <c r="K8" s="63"/>
      <c r="L8" s="63"/>
      <c r="M8" s="63"/>
      <c r="N8" s="50" t="b">
        <f t="shared" si="0"/>
        <v>0</v>
      </c>
      <c r="O8" s="50" t="b">
        <f t="shared" si="1"/>
        <v>0</v>
      </c>
      <c r="P8" s="50" t="b">
        <f t="shared" si="2"/>
        <v>0</v>
      </c>
      <c r="Q8" s="50" t="b">
        <f t="shared" si="3"/>
        <v>0</v>
      </c>
      <c r="R8" s="50" t="b">
        <f t="shared" si="4"/>
        <v>0</v>
      </c>
      <c r="S8" s="50" t="b">
        <f t="shared" si="5"/>
        <v>0</v>
      </c>
      <c r="T8" s="50" t="b">
        <f t="shared" si="6"/>
        <v>1</v>
      </c>
      <c r="U8" s="50">
        <f t="shared" si="7"/>
        <v>0</v>
      </c>
      <c r="V8" s="50">
        <f t="shared" si="8"/>
        <v>0</v>
      </c>
      <c r="W8" s="50">
        <f t="shared" si="9"/>
        <v>0</v>
      </c>
      <c r="X8" s="50">
        <f t="shared" si="10"/>
        <v>0</v>
      </c>
      <c r="Y8" s="50">
        <f t="shared" si="11"/>
        <v>0</v>
      </c>
      <c r="Z8" s="50">
        <f t="shared" si="12"/>
        <v>0</v>
      </c>
      <c r="AA8" s="50"/>
      <c r="AB8" s="50"/>
      <c r="AC8" s="26"/>
      <c r="AD8" s="26"/>
      <c r="AE8" s="52"/>
      <c r="AF8" s="52"/>
      <c r="AG8" s="52"/>
      <c r="AH8" s="52"/>
      <c r="AI8" s="64"/>
      <c r="AJ8" s="64"/>
      <c r="AK8" s="64"/>
      <c r="AL8" s="64"/>
      <c r="AM8" s="64"/>
      <c r="AN8" s="64"/>
    </row>
    <row r="9" spans="1:40" ht="18" x14ac:dyDescent="0.25">
      <c r="A9" s="63"/>
      <c r="B9" s="63"/>
      <c r="C9" s="10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2"/>
      <c r="J9" s="13" t="s">
        <v>18</v>
      </c>
      <c r="K9" s="63"/>
      <c r="L9" s="63"/>
      <c r="M9" s="63"/>
      <c r="N9" s="50" t="b">
        <f t="shared" si="0"/>
        <v>0</v>
      </c>
      <c r="O9" s="50" t="b">
        <f t="shared" si="1"/>
        <v>1</v>
      </c>
      <c r="P9" s="50" t="b">
        <f t="shared" si="2"/>
        <v>0</v>
      </c>
      <c r="Q9" s="50" t="b">
        <f t="shared" si="3"/>
        <v>0</v>
      </c>
      <c r="R9" s="50" t="b">
        <f t="shared" si="4"/>
        <v>0</v>
      </c>
      <c r="S9" s="50" t="b">
        <f t="shared" si="5"/>
        <v>1</v>
      </c>
      <c r="T9" s="50" t="b">
        <f t="shared" si="6"/>
        <v>1</v>
      </c>
      <c r="U9" s="50">
        <f t="shared" si="7"/>
        <v>0</v>
      </c>
      <c r="V9" s="50">
        <f t="shared" si="8"/>
        <v>1</v>
      </c>
      <c r="W9" s="50">
        <f t="shared" si="9"/>
        <v>0</v>
      </c>
      <c r="X9" s="50">
        <f t="shared" si="10"/>
        <v>0</v>
      </c>
      <c r="Y9" s="50">
        <f t="shared" si="11"/>
        <v>0</v>
      </c>
      <c r="Z9" s="50">
        <f t="shared" si="12"/>
        <v>1</v>
      </c>
      <c r="AA9" s="50"/>
      <c r="AB9" s="50"/>
      <c r="AC9" s="26"/>
      <c r="AD9" s="26"/>
      <c r="AE9" s="52"/>
      <c r="AF9" s="52"/>
      <c r="AG9" s="52"/>
      <c r="AH9" s="52"/>
      <c r="AI9" s="64"/>
      <c r="AJ9" s="64"/>
      <c r="AK9" s="64"/>
      <c r="AL9" s="64"/>
      <c r="AM9" s="64"/>
      <c r="AN9" s="64"/>
    </row>
    <row r="10" spans="1:40" ht="12.75" customHeight="1" x14ac:dyDescent="0.2">
      <c r="A10" s="63"/>
      <c r="B10" s="63"/>
      <c r="C10" s="112">
        <f>'LOTTO TREKKING'!C11</f>
        <v>16</v>
      </c>
      <c r="D10" s="112">
        <f>'LOTTO TREKKING'!D11</f>
        <v>20</v>
      </c>
      <c r="E10" s="112">
        <f>'LOTTO TREKKING'!E11</f>
        <v>27</v>
      </c>
      <c r="F10" s="112">
        <f>'LOTTO TREKKING'!F11</f>
        <v>31</v>
      </c>
      <c r="G10" s="112">
        <f>'LOTTO TREKKING'!G11</f>
        <v>40</v>
      </c>
      <c r="H10" s="112">
        <f>'LOTTO TREKKING'!H11</f>
        <v>44</v>
      </c>
      <c r="I10" s="14"/>
      <c r="J10" s="113">
        <f>'LOTTO TREKKING'!J11</f>
        <v>37</v>
      </c>
      <c r="K10" s="63"/>
      <c r="L10" s="63"/>
      <c r="M10" s="63"/>
      <c r="N10" s="50" t="b">
        <f t="shared" si="0"/>
        <v>0</v>
      </c>
      <c r="O10" s="50" t="b">
        <f t="shared" si="1"/>
        <v>0</v>
      </c>
      <c r="P10" s="50" t="b">
        <f t="shared" si="2"/>
        <v>0</v>
      </c>
      <c r="Q10" s="50" t="b">
        <f t="shared" si="3"/>
        <v>0</v>
      </c>
      <c r="R10" s="50" t="b">
        <f t="shared" si="4"/>
        <v>0</v>
      </c>
      <c r="S10" s="50" t="b">
        <f t="shared" si="5"/>
        <v>1</v>
      </c>
      <c r="T10" s="50" t="b">
        <f t="shared" si="6"/>
        <v>1</v>
      </c>
      <c r="U10" s="50">
        <f t="shared" si="7"/>
        <v>0</v>
      </c>
      <c r="V10" s="50">
        <f t="shared" si="8"/>
        <v>0</v>
      </c>
      <c r="W10" s="50">
        <f t="shared" si="9"/>
        <v>0</v>
      </c>
      <c r="X10" s="50">
        <f t="shared" si="10"/>
        <v>0</v>
      </c>
      <c r="Y10" s="50">
        <f t="shared" si="11"/>
        <v>0</v>
      </c>
      <c r="Z10" s="50">
        <f t="shared" si="12"/>
        <v>1</v>
      </c>
      <c r="AA10" s="50"/>
      <c r="AB10" s="50"/>
      <c r="AC10" s="26"/>
      <c r="AD10" s="26"/>
      <c r="AE10" s="52"/>
      <c r="AF10" s="52"/>
      <c r="AG10" s="52"/>
      <c r="AH10" s="52"/>
      <c r="AI10" s="64"/>
      <c r="AJ10" s="64"/>
      <c r="AK10" s="64"/>
      <c r="AL10" s="64"/>
      <c r="AM10" s="64"/>
      <c r="AN10" s="64"/>
    </row>
    <row r="11" spans="1:40" ht="18" customHeight="1" x14ac:dyDescent="0.2">
      <c r="A11" s="63"/>
      <c r="B11" s="63"/>
      <c r="C11" s="112"/>
      <c r="D11" s="112"/>
      <c r="E11" s="112"/>
      <c r="F11" s="112"/>
      <c r="G11" s="112"/>
      <c r="H11" s="112"/>
      <c r="I11" s="15"/>
      <c r="J11" s="113"/>
      <c r="K11" s="63"/>
      <c r="L11" s="63"/>
      <c r="M11" s="63"/>
      <c r="N11" s="50" t="b">
        <f t="shared" si="0"/>
        <v>0</v>
      </c>
      <c r="O11" s="50" t="b">
        <f t="shared" si="1"/>
        <v>0</v>
      </c>
      <c r="P11" s="50" t="b">
        <f t="shared" si="2"/>
        <v>0</v>
      </c>
      <c r="Q11" s="50" t="b">
        <f t="shared" si="3"/>
        <v>0</v>
      </c>
      <c r="R11" s="50" t="b">
        <f t="shared" si="4"/>
        <v>0</v>
      </c>
      <c r="S11" s="50" t="b">
        <f t="shared" si="5"/>
        <v>0</v>
      </c>
      <c r="T11" s="50" t="b">
        <f t="shared" si="6"/>
        <v>0</v>
      </c>
      <c r="U11" s="50">
        <f t="shared" si="7"/>
        <v>0</v>
      </c>
      <c r="V11" s="50">
        <f t="shared" si="8"/>
        <v>0</v>
      </c>
      <c r="W11" s="50">
        <f t="shared" si="9"/>
        <v>0</v>
      </c>
      <c r="X11" s="50">
        <f t="shared" si="10"/>
        <v>0</v>
      </c>
      <c r="Y11" s="50">
        <f t="shared" si="11"/>
        <v>0</v>
      </c>
      <c r="Z11" s="50">
        <f t="shared" si="12"/>
        <v>0</v>
      </c>
      <c r="AA11" s="50"/>
      <c r="AB11" s="50"/>
      <c r="AC11" s="26"/>
      <c r="AD11" s="26"/>
      <c r="AE11" s="52"/>
      <c r="AF11" s="52"/>
      <c r="AG11" s="52"/>
      <c r="AH11" s="52"/>
      <c r="AI11" s="64"/>
      <c r="AJ11" s="64"/>
      <c r="AK11" s="64"/>
      <c r="AL11" s="64"/>
      <c r="AM11" s="64"/>
      <c r="AN11" s="64"/>
    </row>
    <row r="12" spans="1:40" ht="13.5" customHeight="1" x14ac:dyDescent="0.2">
      <c r="A12" s="63"/>
      <c r="B12" s="63"/>
      <c r="C12" s="112"/>
      <c r="D12" s="112"/>
      <c r="E12" s="112"/>
      <c r="F12" s="112"/>
      <c r="G12" s="112"/>
      <c r="H12" s="112"/>
      <c r="I12" s="16"/>
      <c r="J12" s="113"/>
      <c r="K12" s="63"/>
      <c r="L12" s="63"/>
      <c r="M12" s="63"/>
      <c r="N12" s="50" t="b">
        <f t="shared" si="0"/>
        <v>0</v>
      </c>
      <c r="O12" s="50" t="b">
        <f t="shared" si="1"/>
        <v>0</v>
      </c>
      <c r="P12" s="50" t="b">
        <f t="shared" si="2"/>
        <v>0</v>
      </c>
      <c r="Q12" s="50" t="b">
        <f t="shared" si="3"/>
        <v>0</v>
      </c>
      <c r="R12" s="50" t="b">
        <f t="shared" si="4"/>
        <v>0</v>
      </c>
      <c r="S12" s="50" t="b">
        <f t="shared" si="5"/>
        <v>1</v>
      </c>
      <c r="T12" s="50" t="b">
        <f t="shared" si="6"/>
        <v>0</v>
      </c>
      <c r="U12" s="50">
        <f t="shared" si="7"/>
        <v>0</v>
      </c>
      <c r="V12" s="50">
        <f t="shared" si="8"/>
        <v>0</v>
      </c>
      <c r="W12" s="50">
        <f t="shared" si="9"/>
        <v>0</v>
      </c>
      <c r="X12" s="50">
        <f t="shared" si="10"/>
        <v>0</v>
      </c>
      <c r="Y12" s="50">
        <f t="shared" si="11"/>
        <v>0</v>
      </c>
      <c r="Z12" s="50">
        <f t="shared" si="12"/>
        <v>1</v>
      </c>
      <c r="AA12" s="50"/>
      <c r="AB12" s="50"/>
      <c r="AC12" s="26"/>
      <c r="AD12" s="26"/>
      <c r="AE12" s="52"/>
      <c r="AF12" s="52"/>
      <c r="AG12" s="52"/>
      <c r="AH12" s="52"/>
      <c r="AI12" s="64"/>
      <c r="AJ12" s="64"/>
      <c r="AK12" s="64"/>
      <c r="AL12" s="64"/>
      <c r="AM12" s="64"/>
      <c r="AN12" s="64"/>
    </row>
    <row r="13" spans="1:40" ht="12.75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50" t="b">
        <f t="shared" si="0"/>
        <v>0</v>
      </c>
      <c r="O13" s="50" t="b">
        <f t="shared" si="1"/>
        <v>1</v>
      </c>
      <c r="P13" s="50" t="b">
        <f t="shared" si="2"/>
        <v>0</v>
      </c>
      <c r="Q13" s="50" t="b">
        <f t="shared" si="3"/>
        <v>0</v>
      </c>
      <c r="R13" s="50" t="b">
        <f t="shared" si="4"/>
        <v>0</v>
      </c>
      <c r="S13" s="50" t="b">
        <f t="shared" si="5"/>
        <v>0</v>
      </c>
      <c r="T13" s="50" t="b">
        <f t="shared" si="6"/>
        <v>0</v>
      </c>
      <c r="U13" s="50">
        <f t="shared" si="7"/>
        <v>0</v>
      </c>
      <c r="V13" s="50">
        <f t="shared" si="8"/>
        <v>1</v>
      </c>
      <c r="W13" s="50">
        <f t="shared" si="9"/>
        <v>0</v>
      </c>
      <c r="X13" s="50">
        <f t="shared" si="10"/>
        <v>0</v>
      </c>
      <c r="Y13" s="50">
        <f t="shared" si="11"/>
        <v>0</v>
      </c>
      <c r="Z13" s="50">
        <f t="shared" si="12"/>
        <v>0</v>
      </c>
      <c r="AA13" s="50"/>
      <c r="AB13" s="50"/>
      <c r="AC13" s="26"/>
      <c r="AD13" s="26"/>
      <c r="AE13" s="52"/>
      <c r="AF13" s="52"/>
      <c r="AG13" s="52"/>
      <c r="AH13" s="52"/>
      <c r="AI13" s="64"/>
      <c r="AJ13" s="64"/>
      <c r="AK13" s="64"/>
      <c r="AL13" s="64"/>
      <c r="AM13" s="64"/>
      <c r="AN13" s="64"/>
    </row>
    <row r="14" spans="1:40" ht="12.75" customHeight="1" x14ac:dyDescent="0.2">
      <c r="A14" s="63"/>
      <c r="B14" s="63"/>
      <c r="C14" s="63"/>
      <c r="D14" s="63"/>
      <c r="E14" s="63"/>
      <c r="F14" s="63"/>
      <c r="G14" s="63"/>
      <c r="H14" s="63"/>
      <c r="I14" s="63"/>
      <c r="J14" s="108"/>
      <c r="K14" s="108"/>
      <c r="L14" s="108"/>
      <c r="M14" s="63"/>
      <c r="N14" s="50" t="b">
        <f t="shared" si="0"/>
        <v>0</v>
      </c>
      <c r="O14" s="50" t="b">
        <f t="shared" si="1"/>
        <v>0</v>
      </c>
      <c r="P14" s="50" t="b">
        <f t="shared" si="2"/>
        <v>1</v>
      </c>
      <c r="Q14" s="50" t="b">
        <f t="shared" si="3"/>
        <v>0</v>
      </c>
      <c r="R14" s="50" t="b">
        <f t="shared" si="4"/>
        <v>0</v>
      </c>
      <c r="S14" s="50" t="b">
        <f t="shared" si="5"/>
        <v>0</v>
      </c>
      <c r="T14" s="50" t="b">
        <f t="shared" si="6"/>
        <v>0</v>
      </c>
      <c r="U14" s="50">
        <f t="shared" si="7"/>
        <v>0</v>
      </c>
      <c r="V14" s="50">
        <f t="shared" si="8"/>
        <v>0</v>
      </c>
      <c r="W14" s="50">
        <f t="shared" si="9"/>
        <v>1</v>
      </c>
      <c r="X14" s="50">
        <f t="shared" si="10"/>
        <v>0</v>
      </c>
      <c r="Y14" s="50">
        <f t="shared" si="11"/>
        <v>0</v>
      </c>
      <c r="Z14" s="50">
        <f t="shared" si="12"/>
        <v>0</v>
      </c>
      <c r="AA14" s="50"/>
      <c r="AB14" s="50"/>
      <c r="AC14" s="26"/>
      <c r="AD14" s="26"/>
      <c r="AE14" s="52"/>
      <c r="AF14" s="52"/>
      <c r="AG14" s="52"/>
      <c r="AH14" s="52"/>
      <c r="AI14" s="64"/>
      <c r="AJ14" s="64"/>
      <c r="AK14" s="64"/>
      <c r="AL14" s="64"/>
      <c r="AM14" s="64"/>
      <c r="AN14" s="64"/>
    </row>
    <row r="15" spans="1:40" ht="12.75" customHeight="1" x14ac:dyDescent="0.2">
      <c r="A15" s="65"/>
      <c r="B15" s="65"/>
      <c r="C15" s="66">
        <v>1</v>
      </c>
      <c r="D15" s="66">
        <v>2</v>
      </c>
      <c r="E15" s="66">
        <v>3</v>
      </c>
      <c r="F15" s="66">
        <v>4</v>
      </c>
      <c r="G15" s="66">
        <v>5</v>
      </c>
      <c r="H15" s="66">
        <v>6</v>
      </c>
      <c r="I15" s="109" t="s">
        <v>19</v>
      </c>
      <c r="J15" s="109"/>
      <c r="K15" s="109"/>
      <c r="L15" s="109"/>
      <c r="M15" s="67" t="s">
        <v>20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26"/>
      <c r="AD15" s="26"/>
      <c r="AE15" s="52"/>
      <c r="AF15" s="52"/>
      <c r="AG15" s="52"/>
      <c r="AH15" s="52"/>
      <c r="AI15" s="64"/>
      <c r="AJ15" s="64"/>
      <c r="AK15" s="64"/>
      <c r="AL15" s="64"/>
      <c r="AM15" s="64"/>
      <c r="AN15" s="64"/>
    </row>
    <row r="16" spans="1:40" ht="1.5" customHeight="1" thickBot="1" x14ac:dyDescent="0.3">
      <c r="A16" s="65"/>
      <c r="B16" s="65"/>
      <c r="C16" s="68"/>
      <c r="D16" s="68"/>
      <c r="E16" s="68"/>
      <c r="F16" s="68"/>
      <c r="G16" s="68"/>
      <c r="H16" s="68">
        <v>4</v>
      </c>
      <c r="I16" s="65"/>
      <c r="J16" s="65"/>
      <c r="K16" s="65"/>
      <c r="L16" s="65"/>
      <c r="M16" s="6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52"/>
      <c r="AF16" s="52"/>
      <c r="AG16" s="52"/>
      <c r="AH16" s="52"/>
      <c r="AI16" s="64"/>
      <c r="AJ16" s="64"/>
      <c r="AK16" s="64"/>
      <c r="AL16" s="64"/>
      <c r="AM16" s="64"/>
      <c r="AN16" s="64"/>
    </row>
    <row r="17" spans="1:40" ht="15" customHeight="1" thickBot="1" x14ac:dyDescent="0.3">
      <c r="A17" s="65" t="s">
        <v>21</v>
      </c>
      <c r="B17" s="65"/>
      <c r="C17" s="23">
        <v>1</v>
      </c>
      <c r="D17" s="23">
        <v>9</v>
      </c>
      <c r="E17" s="23">
        <v>18</v>
      </c>
      <c r="F17" s="23">
        <v>22</v>
      </c>
      <c r="G17" s="23">
        <v>30</v>
      </c>
      <c r="H17" s="23">
        <v>37</v>
      </c>
      <c r="I17" s="65"/>
      <c r="J17" s="82">
        <f t="shared" ref="J17:J28" si="13">SUM(U3:Z3)</f>
        <v>0</v>
      </c>
      <c r="K17" s="82" t="str">
        <f t="shared" ref="K17:K28" si="14">IF(T3=TRUE,"R","")</f>
        <v>R</v>
      </c>
      <c r="L17" s="65"/>
      <c r="M17" s="83">
        <f>IF(AND(J17=1,K17="r"),'LOTTO Winstverdeling'!F21,IF(AND(J17=2,K17="r"),'LOTTO Winstverdeling'!F20,IF(AND(J17=3,K17=""),'LOTTO Winstverdeling'!F19,IF(AND(J17=3,K17="r"),'LOTTO Winstverdeling'!F18,IF(AND(J17=4,K17=""),'LOTTO Winstverdeling'!F17,IF(AND(J17=4,K17="r"),'LOTTO Winstverdeling'!F16,IF(AND(J17=5,K17=""),'LOTTO Winstverdeling'!F15,IF(AND(J17=5,K17="r"),'LOTTO Winstverdeling'!F14,IF(AND(J17=6,K17=""),'LOTTO Winstverdeling'!F13,0)))))))))</f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52"/>
      <c r="AF17" s="52"/>
      <c r="AG17" s="52"/>
      <c r="AH17" s="52"/>
      <c r="AI17" s="64"/>
      <c r="AJ17" s="64"/>
      <c r="AK17" s="64"/>
      <c r="AL17" s="64"/>
      <c r="AM17" s="64"/>
      <c r="AN17" s="64"/>
    </row>
    <row r="18" spans="1:40" ht="15" customHeight="1" thickBot="1" x14ac:dyDescent="0.3">
      <c r="A18" s="65" t="s">
        <v>22</v>
      </c>
      <c r="B18" s="65"/>
      <c r="C18" s="23">
        <v>9</v>
      </c>
      <c r="D18" s="23">
        <v>10</v>
      </c>
      <c r="E18" s="23">
        <v>17</v>
      </c>
      <c r="F18" s="23">
        <v>29</v>
      </c>
      <c r="G18" s="23">
        <v>33</v>
      </c>
      <c r="H18" s="23">
        <v>44</v>
      </c>
      <c r="I18" s="65"/>
      <c r="J18" s="82">
        <f t="shared" si="13"/>
        <v>1</v>
      </c>
      <c r="K18" s="82" t="str">
        <f t="shared" si="14"/>
        <v/>
      </c>
      <c r="L18" s="65"/>
      <c r="M18" s="83">
        <f>IF(AND(J18=1,K18="r"),'LOTTO Winstverdeling'!F21,IF(AND(J18=2,K18="r"),'LOTTO Winstverdeling'!F20,IF(AND(J18=3,K18=""),'LOTTO Winstverdeling'!F19,IF(AND(J18=3,K18="r"),'LOTTO Winstverdeling'!F18,IF(AND(J18=4,K18=""),'LOTTO Winstverdeling'!F17,IF(AND(J18=4,K18="r"),'LOTTO Winstverdeling'!F16,IF(AND(J18=5,K18=""),'LOTTO Winstverdeling'!F15,IF(AND(J18=5,K18="r"),'LOTTO Winstverdeling'!F14,IF(AND(J18=6,K18=""),'LOTTO Winstverdeling'!F13,0)))))))))</f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52"/>
      <c r="AF18" s="52"/>
      <c r="AG18" s="52"/>
      <c r="AH18" s="52"/>
      <c r="AI18" s="64"/>
      <c r="AJ18" s="64"/>
      <c r="AK18" s="64"/>
      <c r="AL18" s="64"/>
      <c r="AM18" s="64"/>
      <c r="AN18" s="64"/>
    </row>
    <row r="19" spans="1:40" ht="15" customHeight="1" thickBot="1" x14ac:dyDescent="0.3">
      <c r="A19" s="65" t="s">
        <v>23</v>
      </c>
      <c r="B19" s="65"/>
      <c r="C19" s="23">
        <v>13</v>
      </c>
      <c r="D19" s="23">
        <v>17</v>
      </c>
      <c r="E19" s="23">
        <v>26</v>
      </c>
      <c r="F19" s="23">
        <v>32</v>
      </c>
      <c r="G19" s="23">
        <v>35</v>
      </c>
      <c r="H19" s="23">
        <v>42</v>
      </c>
      <c r="I19" s="65"/>
      <c r="J19" s="82">
        <f t="shared" si="13"/>
        <v>0</v>
      </c>
      <c r="K19" s="82" t="str">
        <f t="shared" si="14"/>
        <v/>
      </c>
      <c r="L19" s="65"/>
      <c r="M19" s="83">
        <f>IF(AND(J19=1,K19="r"),'LOTTO Winstverdeling'!F21,IF(AND(J19=2,K19="r"),'LOTTO Winstverdeling'!F20,IF(AND(J19=3,K19=""),'LOTTO Winstverdeling'!F19,IF(AND(J19=3,K19="r"),'LOTTO Winstverdeling'!F18,IF(AND(J19=4,K19=""),'LOTTO Winstverdeling'!F17,IF(AND(J19=4,K19="r"),'LOTTO Winstverdeling'!F16,IF(AND(J19=5,K19=""),'LOTTO Winstverdeling'!F15,IF(AND(J19=5,K19="r"),'LOTTO Winstverdeling'!F14,IF(AND(J19=6,K19=""),'LOTTO Winstverdeling'!F13,0)))))))))</f>
        <v>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52"/>
      <c r="AF19" s="52"/>
      <c r="AG19" s="52"/>
      <c r="AH19" s="52"/>
      <c r="AI19" s="64"/>
      <c r="AJ19" s="64"/>
      <c r="AK19" s="64"/>
      <c r="AL19" s="64"/>
      <c r="AM19" s="64"/>
      <c r="AN19" s="64"/>
    </row>
    <row r="20" spans="1:40" ht="15" customHeight="1" thickBot="1" x14ac:dyDescent="0.3">
      <c r="A20" s="65" t="s">
        <v>24</v>
      </c>
      <c r="B20" s="65"/>
      <c r="C20" s="23">
        <v>14</v>
      </c>
      <c r="D20" s="23">
        <v>22</v>
      </c>
      <c r="E20" s="23">
        <v>27</v>
      </c>
      <c r="F20" s="23">
        <v>29</v>
      </c>
      <c r="G20" s="23">
        <v>37</v>
      </c>
      <c r="H20" s="23">
        <v>44</v>
      </c>
      <c r="I20" s="65"/>
      <c r="J20" s="82">
        <f t="shared" si="13"/>
        <v>2</v>
      </c>
      <c r="K20" s="82" t="str">
        <f t="shared" si="14"/>
        <v>R</v>
      </c>
      <c r="L20" s="65"/>
      <c r="M20" s="83">
        <f>IF(AND(J20=1,K20="r"),'LOTTO Winstverdeling'!F21,IF(AND(J20=2,K20="r"),'LOTTO Winstverdeling'!F20,IF(AND(J20=3,K20=""),'LOTTO Winstverdeling'!F19,IF(AND(J20=3,K20="r"),'LOTTO Winstverdeling'!F18,IF(AND(J20=4,K20=""),'LOTTO Winstverdeling'!F17,IF(AND(J20=4,K20="r"),'LOTTO Winstverdeling'!F16,IF(AND(J20=5,K20=""),'LOTTO Winstverdeling'!F15,IF(AND(J20=5,K20="r"),'LOTTO Winstverdeling'!F14,IF(AND(J20=6,K20=""),'LOTTO Winstverdeling'!F13,0)))))))))</f>
        <v>3.75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52"/>
      <c r="AF20" s="52"/>
      <c r="AG20" s="52"/>
      <c r="AH20" s="52"/>
      <c r="AI20" s="64"/>
      <c r="AJ20" s="64"/>
      <c r="AK20" s="64"/>
      <c r="AL20" s="64"/>
      <c r="AM20" s="64"/>
      <c r="AN20" s="64"/>
    </row>
    <row r="21" spans="1:40" ht="15" customHeight="1" thickBot="1" x14ac:dyDescent="0.3">
      <c r="A21" s="65" t="s">
        <v>25</v>
      </c>
      <c r="B21" s="65"/>
      <c r="C21" s="23">
        <v>5</v>
      </c>
      <c r="D21" s="23">
        <v>16</v>
      </c>
      <c r="E21" s="23">
        <v>17</v>
      </c>
      <c r="F21" s="23">
        <v>23</v>
      </c>
      <c r="G21" s="23">
        <v>27</v>
      </c>
      <c r="H21" s="23">
        <v>30</v>
      </c>
      <c r="I21" s="65"/>
      <c r="J21" s="82">
        <f t="shared" si="13"/>
        <v>2</v>
      </c>
      <c r="K21" s="82" t="str">
        <f t="shared" si="14"/>
        <v/>
      </c>
      <c r="L21" s="65"/>
      <c r="M21" s="83">
        <f>IF(AND(J21=1,K21="r"),'LOTTO Winstverdeling'!F21,IF(AND(J21=2,K21="r"),'LOTTO Winstverdeling'!F20,IF(AND(J21=3,K21=""),'LOTTO Winstverdeling'!F19,IF(AND(J21=3,K21="r"),'LOTTO Winstverdeling'!F18,IF(AND(J21=4,K21=""),'LOTTO Winstverdeling'!F17,IF(AND(J21=4,K21="r"),'LOTTO Winstverdeling'!F16,IF(AND(J21=5,K21=""),'LOTTO Winstverdeling'!F15,IF(AND(J21=5,K21="r"),'LOTTO Winstverdeling'!F14,IF(AND(J21=6,K21=""),'LOTTO Winstverdeling'!F13,0)))))))))</f>
        <v>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52"/>
      <c r="AF21" s="52"/>
      <c r="AG21" s="52"/>
      <c r="AH21" s="52"/>
      <c r="AI21" s="64"/>
      <c r="AJ21" s="64"/>
      <c r="AK21" s="64"/>
      <c r="AL21" s="64"/>
      <c r="AM21" s="64"/>
      <c r="AN21" s="64"/>
    </row>
    <row r="22" spans="1:40" ht="15" customHeight="1" thickBot="1" x14ac:dyDescent="0.3">
      <c r="A22" s="65" t="s">
        <v>26</v>
      </c>
      <c r="B22" s="65"/>
      <c r="C22" s="23">
        <v>13</v>
      </c>
      <c r="D22" s="23">
        <v>17</v>
      </c>
      <c r="E22" s="23">
        <v>19</v>
      </c>
      <c r="F22" s="23">
        <v>32</v>
      </c>
      <c r="G22" s="23">
        <v>35</v>
      </c>
      <c r="H22" s="23">
        <v>37</v>
      </c>
      <c r="I22" s="65"/>
      <c r="J22" s="82">
        <f t="shared" si="13"/>
        <v>0</v>
      </c>
      <c r="K22" s="82" t="str">
        <f t="shared" si="14"/>
        <v>R</v>
      </c>
      <c r="L22" s="65"/>
      <c r="M22" s="83">
        <f>IF(AND(J22=1,K22="r"),'LOTTO Winstverdeling'!F21,IF(AND(J22=2,K22="r"),'LOTTO Winstverdeling'!F20,IF(AND(J22=3,K22=""),'LOTTO Winstverdeling'!F19,IF(AND(J22=3,K22="r"),'LOTTO Winstverdeling'!F18,IF(AND(J22=4,K22=""),'LOTTO Winstverdeling'!F17,IF(AND(J22=4,K22="r"),'LOTTO Winstverdeling'!F16,IF(AND(J22=5,K22=""),'LOTTO Winstverdeling'!F15,IF(AND(J22=5,K22="r"),'LOTTO Winstverdeling'!F14,IF(AND(J22=6,K22=""),'LOTTO Winstverdeling'!F13,0)))))))))</f>
        <v>0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52"/>
      <c r="AF22" s="52"/>
      <c r="AG22" s="52"/>
      <c r="AH22" s="52"/>
      <c r="AI22" s="64"/>
      <c r="AJ22" s="64"/>
      <c r="AK22" s="64"/>
      <c r="AL22" s="64"/>
      <c r="AM22" s="64"/>
      <c r="AN22" s="64"/>
    </row>
    <row r="23" spans="1:40" ht="15" customHeight="1" thickBot="1" x14ac:dyDescent="0.3">
      <c r="A23" s="65" t="s">
        <v>27</v>
      </c>
      <c r="B23" s="65"/>
      <c r="C23" s="23">
        <v>9</v>
      </c>
      <c r="D23" s="23">
        <v>20</v>
      </c>
      <c r="E23" s="23">
        <v>28</v>
      </c>
      <c r="F23" s="23">
        <v>33</v>
      </c>
      <c r="G23" s="23">
        <v>37</v>
      </c>
      <c r="H23" s="23">
        <v>44</v>
      </c>
      <c r="I23" s="65"/>
      <c r="J23" s="82">
        <f t="shared" si="13"/>
        <v>2</v>
      </c>
      <c r="K23" s="82" t="str">
        <f t="shared" si="14"/>
        <v>R</v>
      </c>
      <c r="L23" s="65"/>
      <c r="M23" s="83">
        <f>IF(AND(J23=1,K23="r"),'LOTTO Winstverdeling'!F21,IF(AND(J23=2,K23="r"),'LOTTO Winstverdeling'!F20,IF(AND(J23=3,K23=""),'LOTTO Winstverdeling'!F19,IF(AND(J23=3,K23="r"),'LOTTO Winstverdeling'!F18,IF(AND(J23=4,K23=""),'LOTTO Winstverdeling'!F17,IF(AND(J23=4,K23="r"),'LOTTO Winstverdeling'!F16,IF(AND(J23=5,K23=""),'LOTTO Winstverdeling'!F15,IF(AND(J23=5,K23="r"),'LOTTO Winstverdeling'!F14,IF(AND(J23=6,K23=""),'LOTTO Winstverdeling'!F13,0)))))))))</f>
        <v>3.75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52"/>
      <c r="AF23" s="52"/>
      <c r="AG23" s="52"/>
      <c r="AH23" s="52"/>
      <c r="AI23" s="64"/>
      <c r="AJ23" s="64"/>
      <c r="AK23" s="64"/>
      <c r="AL23" s="64"/>
      <c r="AM23" s="64"/>
      <c r="AN23" s="64"/>
    </row>
    <row r="24" spans="1:40" ht="15" customHeight="1" thickBot="1" x14ac:dyDescent="0.3">
      <c r="A24" s="65" t="s">
        <v>28</v>
      </c>
      <c r="B24" s="65"/>
      <c r="C24" s="23">
        <v>2</v>
      </c>
      <c r="D24" s="23">
        <v>15</v>
      </c>
      <c r="E24" s="23">
        <v>18</v>
      </c>
      <c r="F24" s="23">
        <v>19</v>
      </c>
      <c r="G24" s="23">
        <v>37</v>
      </c>
      <c r="H24" s="23">
        <v>40</v>
      </c>
      <c r="I24" s="65"/>
      <c r="J24" s="82">
        <f t="shared" si="13"/>
        <v>1</v>
      </c>
      <c r="K24" s="82" t="str">
        <f t="shared" si="14"/>
        <v>R</v>
      </c>
      <c r="L24" s="65"/>
      <c r="M24" s="83">
        <f>IF(AND(J24=1,K24="r"),'LOTTO Winstverdeling'!F21,IF(AND(J24=2,K24="r"),'LOTTO Winstverdeling'!F20,IF(AND(J24=3,K24=""),'LOTTO Winstverdeling'!F19,IF(AND(J24=3,K24="r"),'LOTTO Winstverdeling'!F18,IF(AND(J24=4,K24=""),'LOTTO Winstverdeling'!F17,IF(AND(J24=4,K24="r"),'LOTTO Winstverdeling'!F16,IF(AND(J24=5,K24=""),'LOTTO Winstverdeling'!F15,IF(AND(J24=5,K24="r"),'LOTTO Winstverdeling'!F14,IF(AND(J24=6,K24=""),'LOTTO Winstverdeling'!F13,0)))))))))</f>
        <v>1.25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52"/>
      <c r="AF24" s="52"/>
      <c r="AG24" s="52"/>
      <c r="AH24" s="52"/>
      <c r="AI24" s="64"/>
      <c r="AJ24" s="64"/>
      <c r="AK24" s="64"/>
      <c r="AL24" s="64"/>
      <c r="AM24" s="64"/>
      <c r="AN24" s="64"/>
    </row>
    <row r="25" spans="1:40" ht="15" customHeight="1" x14ac:dyDescent="0.25">
      <c r="A25" s="65" t="s">
        <v>29</v>
      </c>
      <c r="B25" s="65"/>
      <c r="C25" s="24">
        <v>5</v>
      </c>
      <c r="D25" s="24">
        <v>6</v>
      </c>
      <c r="E25" s="24">
        <v>9</v>
      </c>
      <c r="F25" s="24">
        <v>18</v>
      </c>
      <c r="G25" s="24">
        <v>22</v>
      </c>
      <c r="H25" s="24">
        <v>23</v>
      </c>
      <c r="I25" s="65"/>
      <c r="J25" s="82">
        <f t="shared" si="13"/>
        <v>0</v>
      </c>
      <c r="K25" s="82" t="str">
        <f t="shared" si="14"/>
        <v/>
      </c>
      <c r="L25" s="65"/>
      <c r="M25" s="83">
        <f>IF(AND(J25=1,K25="r"),'LOTTO Winstverdeling'!F21,IF(AND(J25=2,K25="r"),'LOTTO Winstverdeling'!F20,IF(AND(J25=3,K25=""),'LOTTO Winstverdeling'!F19,IF(AND(J25=3,K25="r"),'LOTTO Winstverdeling'!F18,IF(AND(J25=4,K25=""),'LOTTO Winstverdeling'!F17,IF(AND(J25=4,K25="r"),'LOTTO Winstverdeling'!F16,IF(AND(J25=5,K25=""),'LOTTO Winstverdeling'!F15,IF(AND(J25=5,K25="r"),'LOTTO Winstverdeling'!F14,IF(AND(J25=6,K25=""),'LOTTO Winstverdeling'!F13,0)))))))))</f>
        <v>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52"/>
      <c r="AF25" s="52"/>
      <c r="AG25" s="52"/>
      <c r="AH25" s="52"/>
      <c r="AI25" s="64"/>
      <c r="AJ25" s="64"/>
      <c r="AK25" s="64"/>
      <c r="AL25" s="64"/>
      <c r="AM25" s="64"/>
      <c r="AN25" s="64"/>
    </row>
    <row r="26" spans="1:40" ht="15" customHeight="1" x14ac:dyDescent="0.25">
      <c r="A26" s="65" t="s">
        <v>30</v>
      </c>
      <c r="B26" s="65"/>
      <c r="C26" s="24">
        <v>1</v>
      </c>
      <c r="D26" s="24">
        <v>10</v>
      </c>
      <c r="E26" s="24">
        <v>15</v>
      </c>
      <c r="F26" s="24">
        <v>21</v>
      </c>
      <c r="G26" s="24">
        <v>26</v>
      </c>
      <c r="H26" s="24">
        <v>40</v>
      </c>
      <c r="I26" s="65"/>
      <c r="J26" s="82">
        <f t="shared" si="13"/>
        <v>1</v>
      </c>
      <c r="K26" s="82" t="str">
        <f t="shared" si="14"/>
        <v/>
      </c>
      <c r="L26" s="65"/>
      <c r="M26" s="83">
        <f>IF(AND(J26=1,K26="r"),'LOTTO Winstverdeling'!F21,IF(AND(J26=2,K26="r"),'LOTTO Winstverdeling'!F22,IF(AND(J26=3,K26=""),'LOTTO Winstverdeling'!F19,IF(AND(J26=3,K26="r"),'LOTTO Winstverdeling'!F18,IF(AND(J26=4,K26=""),'LOTTO Winstverdeling'!F17,IF(AND(J26=4,K26="r"),'LOTTO Winstverdeling'!F16,IF(AND(J26=5,K26=""),'LOTTO Winstverdeling'!F15,IF(AND(J26=5,K26="r"),'LOTTO Winstverdeling'!F14,IF(AND(J26=6,K26=""),'LOTTO Winstverdeling'!F13,0)))))))))</f>
        <v>0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52"/>
      <c r="AF26" s="52"/>
      <c r="AG26" s="52"/>
      <c r="AH26" s="52"/>
      <c r="AI26" s="64"/>
      <c r="AJ26" s="64"/>
      <c r="AK26" s="64"/>
      <c r="AL26" s="64"/>
      <c r="AM26" s="64"/>
      <c r="AN26" s="64"/>
    </row>
    <row r="27" spans="1:40" ht="15" customHeight="1" x14ac:dyDescent="0.25">
      <c r="A27" s="65" t="s">
        <v>31</v>
      </c>
      <c r="B27" s="65"/>
      <c r="C27" s="24">
        <v>2</v>
      </c>
      <c r="D27" s="24">
        <v>20</v>
      </c>
      <c r="E27" s="24">
        <v>38</v>
      </c>
      <c r="F27" s="24">
        <v>34</v>
      </c>
      <c r="G27" s="24">
        <v>36</v>
      </c>
      <c r="H27" s="24">
        <v>42</v>
      </c>
      <c r="I27" s="65"/>
      <c r="J27" s="82">
        <f t="shared" si="13"/>
        <v>1</v>
      </c>
      <c r="K27" s="82" t="str">
        <f t="shared" si="14"/>
        <v/>
      </c>
      <c r="L27" s="65"/>
      <c r="M27" s="83">
        <f>IF(AND(J27=1,K27="r"),'LOTTO Winstverdeling'!F21,IF(AND(J27=2,K27="r"),'LOTTO Winstverdeling'!F20,IF(AND(J27=3,K27=""),'LOTTO Winstverdeling'!F19,IF(AND(J27=3,K27="r"),'LOTTO Winstverdeling'!F18,IF(AND(J27=4,K27=""),'LOTTO Winstverdeling'!F17,IF(AND(J27=4,K27="r"),'LOTTO Winstverdeling'!F16,IF(AND(J27=5,K27=""),'LOTTO Winstverdeling'!F15,IF(AND(J27=5,K27="r"),'LOTTO Winstverdeling'!F14,IF(AND(J27=6,K27=""),'LOTTO Winstverdeling'!F13,0)))))))))</f>
        <v>0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52"/>
      <c r="AF27" s="52"/>
      <c r="AG27" s="52"/>
      <c r="AH27" s="52"/>
      <c r="AI27" s="64"/>
      <c r="AJ27" s="64"/>
      <c r="AK27" s="64"/>
      <c r="AL27" s="64"/>
      <c r="AM27" s="64"/>
      <c r="AN27" s="64"/>
    </row>
    <row r="28" spans="1:40" ht="15" customHeight="1" x14ac:dyDescent="0.25">
      <c r="A28" s="69" t="s">
        <v>32</v>
      </c>
      <c r="B28" s="65"/>
      <c r="C28" s="24">
        <v>6</v>
      </c>
      <c r="D28" s="24">
        <v>11</v>
      </c>
      <c r="E28" s="24">
        <v>27</v>
      </c>
      <c r="F28" s="24">
        <v>30</v>
      </c>
      <c r="G28" s="24">
        <v>32</v>
      </c>
      <c r="H28" s="24">
        <v>38</v>
      </c>
      <c r="I28" s="65"/>
      <c r="J28" s="82">
        <f t="shared" si="13"/>
        <v>1</v>
      </c>
      <c r="K28" s="82" t="str">
        <f t="shared" si="14"/>
        <v/>
      </c>
      <c r="L28" s="65"/>
      <c r="M28" s="83">
        <f>IF(AND(J28=1,K28="r"),'LOTTO Winstverdeling'!F21,IF(AND(J28=2,K28="r"),'LOTTO Winstverdeling'!F20,IF(AND(J28=3,K28=""),'LOTTO Winstverdeling'!F19,IF(AND(J28=3,K28="r"),'LOTTO Winstverdeling'!F18,IF(AND(J28=4,K28=""),'LOTTO Winstverdeling'!F17,IF(AND(J28=4,K28="r"),'LOTTO Winstverdeling'!F16,IF(AND(J28=5,K28=""),'LOTTO Winstverdeling'!F15,IF(AND(J28=5,K28="r"),'LOTTO Winstverdeling'!F14,IF(AND(J28=6,K28=""),'LOTTO Winstverdeling'!F13,0)))))))))</f>
        <v>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52"/>
      <c r="AF28" s="52"/>
      <c r="AG28" s="52"/>
      <c r="AH28" s="52"/>
      <c r="AI28" s="64"/>
      <c r="AJ28" s="64"/>
      <c r="AK28" s="64"/>
      <c r="AL28" s="64"/>
      <c r="AM28" s="64"/>
      <c r="AN28" s="64"/>
    </row>
    <row r="29" spans="1:40" x14ac:dyDescent="0.2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70" t="s">
        <v>20</v>
      </c>
      <c r="M29" s="84">
        <f>SUM(M17:M28)</f>
        <v>8.75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52"/>
      <c r="AF29" s="52"/>
      <c r="AG29" s="52"/>
      <c r="AH29" s="52"/>
      <c r="AI29" s="64"/>
      <c r="AJ29" s="64"/>
      <c r="AK29" s="64"/>
      <c r="AL29" s="64"/>
      <c r="AM29" s="64"/>
      <c r="AN29" s="64"/>
    </row>
    <row r="30" spans="1:40" x14ac:dyDescent="0.2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52"/>
      <c r="AF30" s="52"/>
      <c r="AG30" s="52"/>
      <c r="AH30" s="52"/>
      <c r="AI30" s="64"/>
      <c r="AJ30" s="64"/>
      <c r="AK30" s="64"/>
      <c r="AL30" s="64"/>
      <c r="AM30" s="64"/>
      <c r="AN30" s="64"/>
    </row>
    <row r="31" spans="1:40" x14ac:dyDescent="0.2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52"/>
      <c r="AF31" s="52"/>
      <c r="AG31" s="52"/>
      <c r="AH31" s="52"/>
      <c r="AI31" s="64"/>
      <c r="AJ31" s="64"/>
      <c r="AK31" s="64"/>
      <c r="AL31" s="64"/>
      <c r="AM31" s="64"/>
      <c r="AN31" s="64"/>
    </row>
    <row r="32" spans="1:40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52"/>
      <c r="AF32" s="52"/>
      <c r="AG32" s="52"/>
      <c r="AH32" s="52"/>
      <c r="AI32" s="64"/>
      <c r="AJ32" s="64"/>
      <c r="AK32" s="64"/>
      <c r="AL32" s="64"/>
      <c r="AM32" s="64"/>
      <c r="AN32" s="64"/>
    </row>
    <row r="33" spans="1:40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52"/>
      <c r="AF33" s="52"/>
      <c r="AG33" s="52"/>
      <c r="AH33" s="52"/>
      <c r="AI33" s="64"/>
      <c r="AJ33" s="64"/>
      <c r="AK33" s="64"/>
      <c r="AL33" s="64"/>
      <c r="AM33" s="64"/>
      <c r="AN33" s="64"/>
    </row>
    <row r="34" spans="1:40" x14ac:dyDescent="0.2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64"/>
      <c r="AJ34" s="64"/>
      <c r="AK34" s="64"/>
      <c r="AL34" s="64"/>
      <c r="AM34" s="64"/>
      <c r="AN34" s="64"/>
    </row>
    <row r="35" spans="1:40" x14ac:dyDescent="0.2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</row>
    <row r="36" spans="1:40" x14ac:dyDescent="0.2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</row>
    <row r="37" spans="1:40" x14ac:dyDescent="0.2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</row>
    <row r="38" spans="1:40" x14ac:dyDescent="0.2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</row>
    <row r="39" spans="1:40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</row>
    <row r="40" spans="1:40" x14ac:dyDescent="0.2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</row>
    <row r="41" spans="1:40" x14ac:dyDescent="0.2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</row>
    <row r="42" spans="1:40" x14ac:dyDescent="0.2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  <row r="43" spans="1:40" x14ac:dyDescent="0.2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</row>
    <row r="44" spans="1:40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</row>
    <row r="45" spans="1:40" x14ac:dyDescent="0.2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</row>
    <row r="46" spans="1:40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</row>
    <row r="47" spans="1:40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</row>
    <row r="48" spans="1:40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</row>
    <row r="49" spans="1:40" x14ac:dyDescent="0.2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</row>
    <row r="50" spans="1:40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</row>
    <row r="51" spans="1:40" x14ac:dyDescent="0.2"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</row>
    <row r="52" spans="1:40" x14ac:dyDescent="0.2"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</row>
    <row r="53" spans="1:40" x14ac:dyDescent="0.2"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</row>
    <row r="54" spans="1:40" x14ac:dyDescent="0.2"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</row>
    <row r="55" spans="1:40" x14ac:dyDescent="0.2"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x14ac:dyDescent="0.2"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</row>
    <row r="57" spans="1:40" x14ac:dyDescent="0.2"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</row>
    <row r="58" spans="1:40" x14ac:dyDescent="0.2"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</row>
    <row r="59" spans="1:40" x14ac:dyDescent="0.2"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0" x14ac:dyDescent="0.2"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0" x14ac:dyDescent="0.2"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</sheetData>
  <sheetProtection algorithmName="SHA-512" hashValue="ZfveS2okhHod68YUt9DvC0/6q6lSRm+OOMikats01cTC+EnfBWLEYzLyUrTiSS4d4MbhFBCbGNK9cV9zZdAThQ==" saltValue="vZ3huL+fmT3FaA3StONGDQ==" spinCount="100000" sheet="1" objects="1" scenarios="1" selectLockedCells="1"/>
  <mergeCells count="11">
    <mergeCell ref="J14:L14"/>
    <mergeCell ref="I15:L15"/>
    <mergeCell ref="F1:M5"/>
    <mergeCell ref="C8:J8"/>
    <mergeCell ref="C10:C12"/>
    <mergeCell ref="D10:D12"/>
    <mergeCell ref="E10:E12"/>
    <mergeCell ref="F10:F12"/>
    <mergeCell ref="G10:G12"/>
    <mergeCell ref="H10:H12"/>
    <mergeCell ref="J10:J1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ignoredErrors>
    <ignoredError sqref="M26" formula="1"/>
    <ignoredError sqref="C10:H10 J1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74D3-7265-43F1-BC73-E689DCAEC51D}">
  <dimension ref="B5:K11"/>
  <sheetViews>
    <sheetView topLeftCell="A4" workbookViewId="0">
      <selection activeCell="G11" sqref="G11"/>
    </sheetView>
  </sheetViews>
  <sheetFormatPr defaultRowHeight="12.75" x14ac:dyDescent="0.2"/>
  <cols>
    <col min="1" max="1" width="5.7109375" customWidth="1"/>
    <col min="3" max="3" width="11.28515625" customWidth="1"/>
    <col min="4" max="4" width="11.5703125" customWidth="1"/>
    <col min="5" max="6" width="13" customWidth="1"/>
    <col min="7" max="7" width="12.7109375" customWidth="1"/>
    <col min="9" max="9" width="11" customWidth="1"/>
    <col min="10" max="10" width="11.140625" customWidth="1"/>
    <col min="11" max="11" width="11" customWidth="1"/>
  </cols>
  <sheetData>
    <row r="5" spans="2:11" x14ac:dyDescent="0.2">
      <c r="B5" s="114" t="s">
        <v>33</v>
      </c>
      <c r="C5" s="114"/>
      <c r="D5" s="114"/>
      <c r="E5" s="114"/>
      <c r="F5" s="114"/>
      <c r="G5" s="114"/>
      <c r="H5" s="114"/>
      <c r="I5" s="114"/>
      <c r="J5" s="114"/>
      <c r="K5" s="114"/>
    </row>
    <row r="6" spans="2:11" x14ac:dyDescent="0.2"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2:11" x14ac:dyDescent="0.2"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2:11" ht="10.5" customHeight="1" x14ac:dyDescent="0.2"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2:11" hidden="1" x14ac:dyDescent="0.2"/>
    <row r="10" spans="2:11" s="29" customFormat="1" ht="46.5" customHeight="1" x14ac:dyDescent="0.2">
      <c r="C10" s="31">
        <v>1</v>
      </c>
      <c r="D10" s="31">
        <v>2</v>
      </c>
      <c r="E10" s="31">
        <v>3</v>
      </c>
      <c r="F10" s="31">
        <v>4</v>
      </c>
      <c r="G10" s="31">
        <v>5</v>
      </c>
      <c r="I10" s="31">
        <v>1</v>
      </c>
      <c r="K10" s="31">
        <v>2</v>
      </c>
    </row>
    <row r="11" spans="2:11" s="27" customFormat="1" ht="50.25" x14ac:dyDescent="0.7">
      <c r="C11" s="47">
        <v>18</v>
      </c>
      <c r="D11" s="47">
        <v>19</v>
      </c>
      <c r="E11" s="47">
        <v>35</v>
      </c>
      <c r="F11" s="47">
        <v>37</v>
      </c>
      <c r="G11" s="47">
        <v>48</v>
      </c>
      <c r="H11" s="28"/>
      <c r="I11" s="47">
        <v>6</v>
      </c>
      <c r="J11" s="40"/>
      <c r="K11" s="48">
        <v>12</v>
      </c>
    </row>
  </sheetData>
  <sheetProtection algorithmName="SHA-512" hashValue="8fT3zoYArgVFlYejbOG/Zj7TrEa2KxYSf3DwgRCsj95RHXtLTV1q8EpoMxcR/4wiqIJb0GBVEA6MoD1L2rkuKA==" saltValue="M55eo76f2KsUNo+p8p1HKg==" spinCount="100000" sheet="1" objects="1" scenarios="1" selectLockedCells="1"/>
  <mergeCells count="1">
    <mergeCell ref="B5:K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B678-1EB4-42F1-9ADE-B851F9132A72}">
  <dimension ref="B5:K24"/>
  <sheetViews>
    <sheetView workbookViewId="0">
      <selection activeCell="E23" sqref="E23"/>
    </sheetView>
  </sheetViews>
  <sheetFormatPr defaultRowHeight="12.75" x14ac:dyDescent="0.2"/>
  <cols>
    <col min="2" max="2" width="14.7109375" customWidth="1"/>
    <col min="3" max="3" width="14.42578125" customWidth="1"/>
    <col min="4" max="4" width="2.140625" customWidth="1"/>
    <col min="5" max="5" width="13.5703125" style="29" customWidth="1"/>
    <col min="11" max="11" width="9.140625" customWidth="1"/>
  </cols>
  <sheetData>
    <row r="5" spans="2:11" x14ac:dyDescent="0.2">
      <c r="B5" s="115" t="s">
        <v>33</v>
      </c>
      <c r="C5" s="115"/>
      <c r="D5" s="115"/>
      <c r="E5" s="115"/>
      <c r="F5" s="115"/>
      <c r="G5" s="115"/>
      <c r="H5" s="115"/>
      <c r="I5" s="115"/>
      <c r="J5" s="115"/>
      <c r="K5" s="115"/>
    </row>
    <row r="6" spans="2:11" x14ac:dyDescent="0.2"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2:11" x14ac:dyDescent="0.2"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2:11" x14ac:dyDescent="0.2"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2:11" ht="18" x14ac:dyDescent="0.2">
      <c r="B9" s="33" t="s">
        <v>55</v>
      </c>
      <c r="C9" s="33" t="s">
        <v>55</v>
      </c>
      <c r="E9" s="29" t="s">
        <v>20</v>
      </c>
    </row>
    <row r="10" spans="2:11" s="34" customFormat="1" ht="18" x14ac:dyDescent="0.2">
      <c r="B10" s="33" t="s">
        <v>36</v>
      </c>
      <c r="C10" s="33" t="s">
        <v>37</v>
      </c>
      <c r="D10" s="33"/>
      <c r="E10" s="30" t="s">
        <v>58</v>
      </c>
    </row>
    <row r="11" spans="2:11" x14ac:dyDescent="0.2">
      <c r="E11" s="29" t="s">
        <v>57</v>
      </c>
    </row>
    <row r="12" spans="2:11" ht="18" x14ac:dyDescent="0.25">
      <c r="B12" s="43">
        <v>5</v>
      </c>
      <c r="C12" s="43">
        <v>2</v>
      </c>
      <c r="D12" s="44"/>
      <c r="E12" s="90">
        <v>0</v>
      </c>
      <c r="F12" s="91" t="s">
        <v>56</v>
      </c>
    </row>
    <row r="13" spans="2:11" ht="18" x14ac:dyDescent="0.25">
      <c r="B13" s="43">
        <v>5</v>
      </c>
      <c r="C13" s="43">
        <v>1</v>
      </c>
      <c r="D13" s="44"/>
      <c r="E13" s="90">
        <v>75644.7</v>
      </c>
      <c r="F13" s="91" t="s">
        <v>56</v>
      </c>
    </row>
    <row r="14" spans="2:11" ht="18" x14ac:dyDescent="0.25">
      <c r="B14" s="43">
        <v>5</v>
      </c>
      <c r="C14" s="43">
        <v>0</v>
      </c>
      <c r="D14" s="44"/>
      <c r="E14" s="90">
        <v>8839.7000000000007</v>
      </c>
      <c r="F14" s="91" t="s">
        <v>56</v>
      </c>
    </row>
    <row r="15" spans="2:11" ht="18" x14ac:dyDescent="0.25">
      <c r="B15" s="43">
        <v>4</v>
      </c>
      <c r="C15" s="43">
        <v>2</v>
      </c>
      <c r="D15" s="44"/>
      <c r="E15" s="90">
        <v>1304.2</v>
      </c>
      <c r="F15" s="91" t="s">
        <v>56</v>
      </c>
    </row>
    <row r="16" spans="2:11" ht="18" x14ac:dyDescent="0.25">
      <c r="B16" s="43">
        <v>4</v>
      </c>
      <c r="C16" s="43">
        <v>1</v>
      </c>
      <c r="D16" s="44"/>
      <c r="E16" s="90">
        <v>87</v>
      </c>
      <c r="F16" s="91" t="s">
        <v>56</v>
      </c>
    </row>
    <row r="17" spans="2:6" ht="18" x14ac:dyDescent="0.25">
      <c r="B17" s="43">
        <v>3</v>
      </c>
      <c r="C17" s="43">
        <v>2</v>
      </c>
      <c r="D17" s="44"/>
      <c r="E17" s="90">
        <v>59.1</v>
      </c>
      <c r="F17" s="91" t="s">
        <v>56</v>
      </c>
    </row>
    <row r="18" spans="2:6" ht="18" x14ac:dyDescent="0.25">
      <c r="B18" s="43">
        <v>4</v>
      </c>
      <c r="C18" s="43">
        <v>0</v>
      </c>
      <c r="D18" s="44"/>
      <c r="E18" s="90">
        <v>24.8</v>
      </c>
      <c r="F18" s="91" t="s">
        <v>56</v>
      </c>
    </row>
    <row r="19" spans="2:6" ht="18" x14ac:dyDescent="0.25">
      <c r="B19" s="43">
        <v>2</v>
      </c>
      <c r="C19" s="43">
        <v>2</v>
      </c>
      <c r="D19" s="44"/>
      <c r="E19" s="90">
        <v>14.7</v>
      </c>
      <c r="F19" s="91" t="s">
        <v>56</v>
      </c>
    </row>
    <row r="20" spans="2:6" ht="18" x14ac:dyDescent="0.25">
      <c r="B20" s="43">
        <v>3</v>
      </c>
      <c r="C20" s="43">
        <v>1</v>
      </c>
      <c r="D20" s="44"/>
      <c r="E20" s="90">
        <v>9</v>
      </c>
      <c r="F20" s="91" t="s">
        <v>56</v>
      </c>
    </row>
    <row r="21" spans="2:6" ht="18" x14ac:dyDescent="0.25">
      <c r="B21" s="43">
        <v>3</v>
      </c>
      <c r="C21" s="43">
        <v>0</v>
      </c>
      <c r="D21" s="44"/>
      <c r="E21" s="90">
        <v>7.1</v>
      </c>
      <c r="F21" s="91" t="s">
        <v>56</v>
      </c>
    </row>
    <row r="22" spans="2:6" ht="18" x14ac:dyDescent="0.25">
      <c r="B22" s="43">
        <v>1</v>
      </c>
      <c r="C22" s="43">
        <v>2</v>
      </c>
      <c r="D22" s="44"/>
      <c r="E22" s="90">
        <v>7.2</v>
      </c>
      <c r="F22" s="91" t="s">
        <v>56</v>
      </c>
    </row>
    <row r="23" spans="2:6" ht="18" x14ac:dyDescent="0.25">
      <c r="B23" s="43">
        <v>2</v>
      </c>
      <c r="C23" s="43">
        <v>1</v>
      </c>
      <c r="D23" s="44"/>
      <c r="E23" s="90">
        <v>5</v>
      </c>
      <c r="F23" s="91" t="s">
        <v>56</v>
      </c>
    </row>
    <row r="24" spans="2:6" ht="18" x14ac:dyDescent="0.25">
      <c r="B24" s="43">
        <v>2</v>
      </c>
      <c r="C24" s="43">
        <v>0</v>
      </c>
      <c r="D24" s="44"/>
      <c r="E24" s="90">
        <v>3.5</v>
      </c>
      <c r="F24" s="91" t="s">
        <v>56</v>
      </c>
    </row>
  </sheetData>
  <sheetProtection algorithmName="SHA-512" hashValue="tuTcvMn1ukZCsLrVJz9daPD6usvm5pLFarySq7oll5MrK6Q3mFXBOeoH8Mj/ANotU6G19wMiOqrOU/k+QncLFQ==" saltValue="LXvHn7j4VoOyERgDwbQ7ZA==" spinCount="100000" sheet="1" objects="1" scenarios="1" selectLockedCells="1"/>
  <mergeCells count="1">
    <mergeCell ref="B5:K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2DB5-E621-4E0C-9DAD-3BFC1DD7CBFF}">
  <dimension ref="A1:U31"/>
  <sheetViews>
    <sheetView workbookViewId="0">
      <selection activeCell="F10" sqref="F10"/>
    </sheetView>
  </sheetViews>
  <sheetFormatPr defaultRowHeight="12.75" x14ac:dyDescent="0.2"/>
  <cols>
    <col min="1" max="1" width="9.140625" style="34"/>
    <col min="13" max="13" width="13" customWidth="1"/>
    <col min="14" max="14" width="2.85546875" customWidth="1"/>
    <col min="15" max="15" width="18.140625" customWidth="1"/>
    <col min="17" max="17" width="9.5703125" bestFit="1" customWidth="1"/>
    <col min="18" max="21" width="9.42578125" bestFit="1" customWidth="1"/>
  </cols>
  <sheetData>
    <row r="1" spans="1:21" x14ac:dyDescent="0.2">
      <c r="C1" s="115" t="s">
        <v>33</v>
      </c>
      <c r="D1" s="115"/>
      <c r="E1" s="115"/>
      <c r="F1" s="115"/>
      <c r="G1" s="115"/>
      <c r="H1" s="115"/>
      <c r="I1" s="115"/>
      <c r="J1" s="115"/>
      <c r="K1" s="115"/>
      <c r="L1" s="115"/>
      <c r="Q1" s="71"/>
      <c r="R1" s="71"/>
      <c r="S1" s="71"/>
      <c r="T1" s="71"/>
      <c r="U1" s="71"/>
    </row>
    <row r="2" spans="1:21" x14ac:dyDescent="0.2">
      <c r="C2" s="115"/>
      <c r="D2" s="115"/>
      <c r="E2" s="115"/>
      <c r="F2" s="115"/>
      <c r="G2" s="115"/>
      <c r="H2" s="115"/>
      <c r="I2" s="115"/>
      <c r="J2" s="115"/>
      <c r="K2" s="115"/>
      <c r="L2" s="115"/>
      <c r="Q2" s="116" t="s">
        <v>41</v>
      </c>
      <c r="R2" s="116"/>
      <c r="S2" s="116"/>
      <c r="T2" s="116"/>
      <c r="U2" s="116"/>
    </row>
    <row r="3" spans="1:21" x14ac:dyDescent="0.2">
      <c r="C3" s="115"/>
      <c r="D3" s="115"/>
      <c r="E3" s="115"/>
      <c r="F3" s="115"/>
      <c r="G3" s="115"/>
      <c r="H3" s="115"/>
      <c r="I3" s="115"/>
      <c r="J3" s="115"/>
      <c r="K3" s="115"/>
      <c r="L3" s="115"/>
      <c r="Q3" s="71" t="b">
        <f>OR(B9=$B$6,B9=$C$6,B9=$D$6,B9=$E$6,B9=$F$6)</f>
        <v>0</v>
      </c>
      <c r="R3" s="71" t="b">
        <f t="shared" ref="R3:U3" si="0">OR(C9=$B$6,C9=$C$6,C9=$D$6,C9=$E$6,C9=$F$6)</f>
        <v>0</v>
      </c>
      <c r="S3" s="71" t="b">
        <f t="shared" si="0"/>
        <v>0</v>
      </c>
      <c r="T3" s="71" t="b">
        <f t="shared" si="0"/>
        <v>0</v>
      </c>
      <c r="U3" s="71" t="b">
        <f t="shared" si="0"/>
        <v>0</v>
      </c>
    </row>
    <row r="4" spans="1:21" x14ac:dyDescent="0.2">
      <c r="C4" s="115"/>
      <c r="D4" s="115"/>
      <c r="E4" s="115"/>
      <c r="F4" s="115"/>
      <c r="G4" s="115"/>
      <c r="H4" s="115"/>
      <c r="I4" s="115"/>
      <c r="J4" s="115"/>
      <c r="K4" s="115"/>
      <c r="L4" s="115"/>
      <c r="Q4" s="71" t="b">
        <f>OR(B10=$B$6,B10=$C$6,B10=$D$6,B10=$E$6,B10=$F$6)</f>
        <v>1</v>
      </c>
      <c r="R4" s="71" t="b">
        <f t="shared" ref="R4:U4" si="1">OR(C10=$B$6,C10=$C$6,C10=$D$6,C10=$E$6,C10=$F$6)</f>
        <v>0</v>
      </c>
      <c r="S4" s="71" t="b">
        <f t="shared" si="1"/>
        <v>0</v>
      </c>
      <c r="T4" s="71" t="b">
        <f t="shared" si="1"/>
        <v>0</v>
      </c>
      <c r="U4" s="71" t="b">
        <f t="shared" si="1"/>
        <v>0</v>
      </c>
    </row>
    <row r="5" spans="1:21" ht="35.25" x14ac:dyDescent="0.2">
      <c r="B5" s="36">
        <v>1</v>
      </c>
      <c r="C5" s="36">
        <v>2</v>
      </c>
      <c r="D5" s="36">
        <v>3</v>
      </c>
      <c r="E5" s="36">
        <v>4</v>
      </c>
      <c r="F5" s="37">
        <v>5</v>
      </c>
      <c r="G5" s="38" t="s">
        <v>34</v>
      </c>
      <c r="H5" s="36" t="s">
        <v>35</v>
      </c>
      <c r="I5" s="35"/>
      <c r="J5" s="35"/>
      <c r="K5" s="35"/>
      <c r="L5" s="35"/>
      <c r="Q5" s="71" t="b">
        <f t="shared" ref="Q5:R7" si="2">OR(B11=$B$6,B11=$C$6,B11=$D$6,B11=$E$6,B11=$F$6)</f>
        <v>0</v>
      </c>
      <c r="R5" s="71" t="b">
        <f t="shared" ref="R5" si="3">OR(C11=$B$6,C11=$C$6,C11=$D$6,C11=$E$6,C11=$F$6)</f>
        <v>0</v>
      </c>
      <c r="S5" s="71" t="b">
        <f t="shared" ref="S5:S7" si="4">OR(D11=$B$6,D11=$C$6,D11=$D$6,D11=$E$6,D11=$F$6)</f>
        <v>1</v>
      </c>
      <c r="T5" s="71" t="b">
        <f t="shared" ref="T5:T7" si="5">OR(E11=$B$6,E11=$C$6,E11=$D$6,E11=$E$6,E11=$F$6)</f>
        <v>1</v>
      </c>
      <c r="U5" s="71" t="b">
        <f t="shared" ref="U5:U7" si="6">OR(F11=$B$6,F11=$C$6,F11=$D$6,F11=$E$6,F11=$F$6)</f>
        <v>1</v>
      </c>
    </row>
    <row r="6" spans="1:21" ht="35.25" x14ac:dyDescent="0.2">
      <c r="B6" s="74">
        <f>'EUROMILLIONS TREKKING'!C11</f>
        <v>18</v>
      </c>
      <c r="C6" s="74">
        <f>'EUROMILLIONS TREKKING'!D11</f>
        <v>19</v>
      </c>
      <c r="D6" s="74">
        <f>'EUROMILLIONS TREKKING'!E11</f>
        <v>35</v>
      </c>
      <c r="E6" s="74">
        <f>'EUROMILLIONS TREKKING'!F11</f>
        <v>37</v>
      </c>
      <c r="F6" s="75">
        <f>'EUROMILLIONS TREKKING'!G11</f>
        <v>48</v>
      </c>
      <c r="G6" s="76">
        <f>'EUROMILLIONS TREKKING'!I11</f>
        <v>6</v>
      </c>
      <c r="H6" s="74">
        <f>'EUROMILLIONS TREKKING'!K11</f>
        <v>12</v>
      </c>
      <c r="I6" s="35"/>
      <c r="J6" s="35"/>
      <c r="K6" s="35"/>
      <c r="L6" s="35"/>
      <c r="Q6" s="71" t="b">
        <f t="shared" si="2"/>
        <v>0</v>
      </c>
      <c r="R6" s="71" t="b">
        <f t="shared" si="2"/>
        <v>0</v>
      </c>
      <c r="S6" s="71" t="b">
        <f t="shared" si="4"/>
        <v>0</v>
      </c>
      <c r="T6" s="71" t="b">
        <f t="shared" si="5"/>
        <v>1</v>
      </c>
      <c r="U6" s="71" t="b">
        <f t="shared" si="6"/>
        <v>0</v>
      </c>
    </row>
    <row r="7" spans="1:21" x14ac:dyDescent="0.2">
      <c r="Q7" s="71" t="b">
        <f t="shared" si="2"/>
        <v>0</v>
      </c>
      <c r="R7" s="71" t="b">
        <f t="shared" ref="R7" si="7">OR(C13=$B$6,C13=$C$6,C13=$D$6,C13=$E$6,C13=$F$6)</f>
        <v>0</v>
      </c>
      <c r="S7" s="71" t="b">
        <f t="shared" si="4"/>
        <v>0</v>
      </c>
      <c r="T7" s="71" t="b">
        <f t="shared" si="5"/>
        <v>0</v>
      </c>
      <c r="U7" s="71" t="b">
        <f t="shared" si="6"/>
        <v>1</v>
      </c>
    </row>
    <row r="8" spans="1:21" s="30" customFormat="1" ht="20.25" customHeight="1" x14ac:dyDescent="0.2">
      <c r="J8" s="118" t="s">
        <v>38</v>
      </c>
      <c r="K8" s="118"/>
      <c r="L8" s="118"/>
      <c r="M8" s="118"/>
      <c r="O8" s="30" t="s">
        <v>20</v>
      </c>
      <c r="Q8" s="116" t="s">
        <v>40</v>
      </c>
      <c r="R8" s="116"/>
      <c r="S8" s="72"/>
      <c r="T8" s="72"/>
      <c r="U8" s="72"/>
    </row>
    <row r="9" spans="1:21" ht="15" customHeight="1" x14ac:dyDescent="0.2">
      <c r="A9" s="30" t="s">
        <v>21</v>
      </c>
      <c r="B9" s="85">
        <v>1</v>
      </c>
      <c r="C9" s="85">
        <v>8</v>
      </c>
      <c r="D9" s="85">
        <v>20</v>
      </c>
      <c r="E9" s="85">
        <v>21</v>
      </c>
      <c r="F9" s="86">
        <v>28</v>
      </c>
      <c r="G9" s="87">
        <v>2</v>
      </c>
      <c r="H9" s="85">
        <v>4</v>
      </c>
      <c r="K9" s="88">
        <f>SUM(Q18:U18)</f>
        <v>0</v>
      </c>
      <c r="L9" s="89">
        <f>SUM(Q26:R26)</f>
        <v>0</v>
      </c>
      <c r="O9" s="45">
        <f>IF(AND(K9=2,L9=0),'EUROMILLIONS Winstverdeling'!E24,IF(AND(K9=2,L9=1),'EUROMILLIONS Winstverdeling'!E23,IF(AND(K9=1,L9=2),'EUROMILLIONS Winstverdeling'!E22,IF(AND(K9=3,L9=0),'EUROMILLIONS Winstverdeling'!E21,IF(AND(K9=3,L9=1),'EUROMILLIONS Winstverdeling'!E20,IF(AND(K9=2,L9=2),'EUROMILLIONS Winstverdeling'!E19,IF(AND(K9=4,L9=0),'EUROMILLIONS Winstverdeling'!E18,IF(AND(K9=3,L9=2),'EUROMILLIONS Winstverdeling'!E17,IF(AND(K9=4,L9=1),'EUROMILLIONS Winstverdeling'!E16,IF(AND(K9=4,L9=2),'EUROMILLIONS Winstverdeling'!E15,IF(AND(K9=5,L9=0),'EUROMILLIONS Winstverdeling'!E14,IF(AND(K9=5,L9=1),'EUROMILLIONS Winstverdeling'!E13,IF(AND(K9=5,L9=2),'EUROMILLIONS Winstverdeling'!E12,0)))))))))))))</f>
        <v>0</v>
      </c>
      <c r="Q9" s="71" t="b">
        <f>OR(G9=$G$6,G9=$H$6)</f>
        <v>0</v>
      </c>
      <c r="R9" s="71" t="b">
        <f t="shared" ref="R9:R13" si="8">OR(H9=$G$6,H9=$H$6)</f>
        <v>0</v>
      </c>
      <c r="S9" s="71"/>
      <c r="T9" s="71"/>
      <c r="U9" s="71"/>
    </row>
    <row r="10" spans="1:21" ht="15" customHeight="1" x14ac:dyDescent="0.2">
      <c r="A10" s="30" t="s">
        <v>22</v>
      </c>
      <c r="B10" s="85">
        <v>18</v>
      </c>
      <c r="C10" s="85">
        <v>20</v>
      </c>
      <c r="D10" s="85">
        <v>21</v>
      </c>
      <c r="E10" s="85">
        <v>28</v>
      </c>
      <c r="F10" s="86">
        <v>39</v>
      </c>
      <c r="G10" s="87">
        <v>2</v>
      </c>
      <c r="H10" s="85">
        <v>6</v>
      </c>
      <c r="K10" s="88">
        <f t="shared" ref="K10:K13" si="9">SUM(Q19:U19)</f>
        <v>1</v>
      </c>
      <c r="L10" s="89">
        <f t="shared" ref="L10:L13" si="10">SUM(Q27:R27)</f>
        <v>1</v>
      </c>
      <c r="O10" s="45">
        <f>IF(AND(K10=2,L10=0),'EUROMILLIONS Winstverdeling'!E24,IF(AND(K10=2,L10=1),'EUROMILLIONS Winstverdeling'!E23,IF(AND(K10=1,L10=2),'EUROMILLIONS Winstverdeling'!E22,IF(AND(K10=3,L10=0),'EUROMILLIONS Winstverdeling'!E21,IF(AND(K10=3,L10=1),'EUROMILLIONS Winstverdeling'!E20,IF(AND(K10=2,L10=2),'EUROMILLIONS Winstverdeling'!E19,IF(AND(K10=4,L10=0),'EUROMILLIONS Winstverdeling'!E18,IF(AND(K10=3,L10=2),'EUROMILLIONS Winstverdeling'!E17,IF(AND(K10=4,L10=1),'EUROMILLIONS Winstverdeling'!E16,IF(AND(K10=4,L10=2),'EUROMILLIONS Winstverdeling'!E15,IF(AND(K10=5,L10=0),'EUROMILLIONS Winstverdeling'!E14,IF(AND(K10=5,L10=1),'EUROMILLIONS Winstverdeling'!E13,IF(AND(K10=5,L10=2),'EUROMILLIONS Winstverdeling'!E12,0)))))))))))))</f>
        <v>0</v>
      </c>
      <c r="Q10" s="71" t="b">
        <f t="shared" ref="Q10:Q13" si="11">OR(G10=$G$6,G10=$H$6)</f>
        <v>0</v>
      </c>
      <c r="R10" s="71" t="b">
        <f t="shared" si="8"/>
        <v>1</v>
      </c>
      <c r="S10" s="71"/>
      <c r="T10" s="71"/>
      <c r="U10" s="71"/>
    </row>
    <row r="11" spans="1:21" ht="15" customHeight="1" x14ac:dyDescent="0.2">
      <c r="A11" s="30" t="s">
        <v>23</v>
      </c>
      <c r="B11" s="85">
        <v>12</v>
      </c>
      <c r="C11" s="85">
        <v>13</v>
      </c>
      <c r="D11" s="85">
        <v>18</v>
      </c>
      <c r="E11" s="85">
        <v>35</v>
      </c>
      <c r="F11" s="86">
        <v>37</v>
      </c>
      <c r="G11" s="87">
        <v>6</v>
      </c>
      <c r="H11" s="85">
        <v>12</v>
      </c>
      <c r="K11" s="88">
        <f t="shared" si="9"/>
        <v>3</v>
      </c>
      <c r="L11" s="89">
        <f t="shared" si="10"/>
        <v>2</v>
      </c>
      <c r="O11" s="45">
        <f>IF(AND(K11=2,L11=0),'EUROMILLIONS Winstverdeling'!E24,IF(AND(K11=2,L11=1),'EUROMILLIONS Winstverdeling'!E23,IF(AND(K11=1,L11=2),'EUROMILLIONS Winstverdeling'!E22,IF(AND(K11=3,L11=0),'EUROMILLIONS Winstverdeling'!E21,IF(AND(K11=3,L11=1),'EUROMILLIONS Winstverdeling'!E20,IF(AND(K11=2,L11=2),'EUROMILLIONS Winstverdeling'!E19,IF(AND(K11=4,L11=0),'EUROMILLIONS Winstverdeling'!E18,IF(AND(K11=3,L11=2),'EUROMILLIONS Winstverdeling'!E17,IF(AND(K11=4,L11=1),'EUROMILLIONS Winstverdeling'!E16,IF(AND(K11=4,L11=2),'EUROMILLIONS Winstverdeling'!E15,IF(AND(K11=5,L11=0),'EUROMILLIONS Winstverdeling'!E14,IF(AND(K11=5,L11=1),'EUROMILLIONS Winstverdeling'!E13,IF(AND(K11=5,L11=2),'EUROMILLIONS Winstverdeling'!E12,0)))))))))))))</f>
        <v>59.1</v>
      </c>
      <c r="Q11" s="71" t="b">
        <f t="shared" si="11"/>
        <v>1</v>
      </c>
      <c r="R11" s="71" t="b">
        <f t="shared" si="8"/>
        <v>1</v>
      </c>
      <c r="S11" s="71"/>
      <c r="T11" s="71"/>
      <c r="U11" s="71"/>
    </row>
    <row r="12" spans="1:21" ht="15" customHeight="1" x14ac:dyDescent="0.2">
      <c r="A12" s="30" t="s">
        <v>24</v>
      </c>
      <c r="B12" s="85">
        <v>3</v>
      </c>
      <c r="C12" s="85">
        <v>16</v>
      </c>
      <c r="D12" s="85">
        <v>24</v>
      </c>
      <c r="E12" s="85">
        <v>37</v>
      </c>
      <c r="F12" s="86">
        <v>45</v>
      </c>
      <c r="G12" s="87">
        <v>3</v>
      </c>
      <c r="H12" s="85">
        <v>9</v>
      </c>
      <c r="K12" s="88">
        <f t="shared" si="9"/>
        <v>1</v>
      </c>
      <c r="L12" s="89">
        <f t="shared" si="10"/>
        <v>0</v>
      </c>
      <c r="O12" s="45">
        <f>IF(AND(K12=2,L12=0),'EUROMILLIONS Winstverdeling'!E24,IF(AND(K12=2,L12=1),'EUROMILLIONS Winstverdeling'!E23,IF(AND(K12=1,L12=2),'EUROMILLIONS Winstverdeling'!E22,IF(AND(K12=3,L12=0),'EUROMILLIONS Winstverdeling'!E21,IF(AND(K12=3,L12=1),'EUROMILLIONS Winstverdeling'!E20,IF(AND(K12=2,L12=2),'EUROMILLIONS Winstverdeling'!E19,IF(AND(K12=4,L12=0),'EUROMILLIONS Winstverdeling'!E18,IF(AND(K12=3,L12=2),'EUROMILLIONS Winstverdeling'!E17,IF(AND(K12=4,L12=1),'EUROMILLIONS Winstverdeling'!E16,IF(AND(K12=4,L12=2),'EUROMILLIONS Winstverdeling'!E15,IF(AND(K12=5,L12=0),'EUROMILLIONS Winstverdeling'!E14,IF(AND(K12=5,L12=1),'EUROMILLIONS Winstverdeling'!E13,IF(AND(K12=5,L12=2),'EUROMILLIONS Winstverdeling'!E12,0)))))))))))))</f>
        <v>0</v>
      </c>
      <c r="Q12" s="71" t="b">
        <f t="shared" si="11"/>
        <v>0</v>
      </c>
      <c r="R12" s="71" t="b">
        <f t="shared" si="8"/>
        <v>0</v>
      </c>
      <c r="S12" s="71"/>
      <c r="T12" s="71"/>
      <c r="U12" s="71"/>
    </row>
    <row r="13" spans="1:21" ht="15" customHeight="1" x14ac:dyDescent="0.2">
      <c r="A13" s="30" t="s">
        <v>25</v>
      </c>
      <c r="B13" s="85">
        <v>6</v>
      </c>
      <c r="C13" s="85">
        <v>14</v>
      </c>
      <c r="D13" s="85">
        <v>24</v>
      </c>
      <c r="E13" s="85">
        <v>32</v>
      </c>
      <c r="F13" s="86">
        <v>48</v>
      </c>
      <c r="G13" s="87">
        <v>5</v>
      </c>
      <c r="H13" s="85">
        <v>8</v>
      </c>
      <c r="K13" s="88">
        <f t="shared" si="9"/>
        <v>1</v>
      </c>
      <c r="L13" s="89">
        <f t="shared" si="10"/>
        <v>0</v>
      </c>
      <c r="O13" s="45">
        <f>IF(AND(K13=2,L13=0),'EUROMILLIONS Winstverdeling'!E24,IF(AND(K13=2,L13=1),'EUROMILLIONS Winstverdeling'!E23,IF(AND(K13=1,L13=2),'EUROMILLIONS Winstverdeling'!E22,IF(AND(K13=3,L13=0),'EUROMILLIONS Winstverdeling'!E21,IF(AND(K13=3,L13=1),'EUROMILLIONS Winstverdeling'!E20,IF(AND(K13=2,L13=2),'EUROMILLIONS Winstverdeling'!E19,IF(AND(K13=4,L13=0),'EUROMILLIONS Winstverdeling'!E18,IF(AND(K13=3,L13=2),'EUROMILLIONS Winstverdeling'!E17,IF(AND(K13=4,L13=1),'EUROMILLIONS Winstverdeling'!E16,IF(AND(K13=4,L13=2),'EUROMILLIONS Winstverdeling'!E15,IF(AND(K13=5,L13=0),'EUROMILLIONS Winstverdeling'!E14,IF(AND(K13=5,L13=1),'EUROMILLIONS Winstverdeling'!E13,IF(AND(K13=5,L13=2),'EUROMILLIONS Winstverdeling'!E12,0)))))))))))))</f>
        <v>0</v>
      </c>
      <c r="Q13" s="71" t="b">
        <f t="shared" si="11"/>
        <v>0</v>
      </c>
      <c r="R13" s="71" t="b">
        <f t="shared" si="8"/>
        <v>0</v>
      </c>
      <c r="S13" s="71"/>
      <c r="T13" s="71"/>
      <c r="U13" s="71"/>
    </row>
    <row r="14" spans="1:21" ht="18" x14ac:dyDescent="0.25">
      <c r="B14" s="32"/>
      <c r="C14" s="32"/>
      <c r="E14" s="32"/>
      <c r="Q14" s="71"/>
      <c r="R14" s="71"/>
      <c r="S14" s="71"/>
      <c r="T14" s="71"/>
      <c r="U14" s="71"/>
    </row>
    <row r="15" spans="1:21" ht="19.5" customHeight="1" x14ac:dyDescent="0.25">
      <c r="B15" s="32"/>
      <c r="C15" s="32"/>
      <c r="E15" s="32"/>
      <c r="M15" s="30" t="s">
        <v>39</v>
      </c>
      <c r="O15" s="46">
        <f>SUM(O9:O13)</f>
        <v>59.1</v>
      </c>
      <c r="Q15" s="119" t="s">
        <v>42</v>
      </c>
      <c r="R15" s="119"/>
      <c r="S15" s="119"/>
      <c r="T15" s="119"/>
      <c r="U15" s="71"/>
    </row>
    <row r="16" spans="1:21" ht="18" x14ac:dyDescent="0.25">
      <c r="B16" s="32"/>
      <c r="C16" s="32"/>
      <c r="E16" s="32"/>
      <c r="Q16" s="71"/>
      <c r="R16" s="71"/>
      <c r="S16" s="71"/>
      <c r="T16" s="71"/>
      <c r="U16" s="71"/>
    </row>
    <row r="17" spans="2:21" ht="18" x14ac:dyDescent="0.25">
      <c r="B17" s="32"/>
      <c r="C17" s="32"/>
      <c r="E17" s="32"/>
      <c r="Q17" s="71"/>
      <c r="R17" s="71"/>
      <c r="S17" s="71"/>
      <c r="T17" s="71"/>
      <c r="U17" s="71"/>
    </row>
    <row r="18" spans="2:21" ht="18" x14ac:dyDescent="0.25">
      <c r="B18" s="32"/>
      <c r="C18" s="32"/>
      <c r="E18" s="32"/>
      <c r="Q18" s="73">
        <f>IF(Q3=TRUE,1,0)</f>
        <v>0</v>
      </c>
      <c r="R18" s="73">
        <f t="shared" ref="R18:U18" si="12">IF(R3=TRUE,1,0)</f>
        <v>0</v>
      </c>
      <c r="S18" s="73">
        <f t="shared" si="12"/>
        <v>0</v>
      </c>
      <c r="T18" s="73">
        <f t="shared" si="12"/>
        <v>0</v>
      </c>
      <c r="U18" s="73">
        <f t="shared" si="12"/>
        <v>0</v>
      </c>
    </row>
    <row r="19" spans="2:21" ht="18" x14ac:dyDescent="0.25">
      <c r="B19" s="32"/>
      <c r="C19" s="32"/>
      <c r="E19" s="32"/>
      <c r="G19" s="117"/>
      <c r="H19" s="117"/>
      <c r="Q19" s="73">
        <f t="shared" ref="Q19:U22" si="13">IF(Q4=TRUE,1,0)</f>
        <v>1</v>
      </c>
      <c r="R19" s="73">
        <f t="shared" ref="R19:U19" si="14">IF(R4=TRUE,1,0)</f>
        <v>0</v>
      </c>
      <c r="S19" s="73">
        <f t="shared" si="14"/>
        <v>0</v>
      </c>
      <c r="T19" s="73">
        <f t="shared" si="14"/>
        <v>0</v>
      </c>
      <c r="U19" s="73">
        <f t="shared" si="14"/>
        <v>0</v>
      </c>
    </row>
    <row r="20" spans="2:21" ht="18" x14ac:dyDescent="0.25">
      <c r="B20" s="32"/>
      <c r="C20" s="32"/>
      <c r="E20" s="32"/>
      <c r="Q20" s="73">
        <f t="shared" si="13"/>
        <v>0</v>
      </c>
      <c r="R20" s="73">
        <f t="shared" si="13"/>
        <v>0</v>
      </c>
      <c r="S20" s="73">
        <f t="shared" si="13"/>
        <v>1</v>
      </c>
      <c r="T20" s="73">
        <f t="shared" si="13"/>
        <v>1</v>
      </c>
      <c r="U20" s="73">
        <f t="shared" si="13"/>
        <v>1</v>
      </c>
    </row>
    <row r="21" spans="2:21" ht="18" x14ac:dyDescent="0.25">
      <c r="B21" s="32"/>
      <c r="C21" s="32"/>
      <c r="E21" s="32"/>
      <c r="L21" s="41"/>
      <c r="M21" s="41"/>
      <c r="N21" s="41"/>
      <c r="O21" s="41"/>
      <c r="P21" s="41"/>
      <c r="Q21" s="73">
        <f t="shared" si="13"/>
        <v>0</v>
      </c>
      <c r="R21" s="73">
        <f t="shared" si="13"/>
        <v>0</v>
      </c>
      <c r="S21" s="73">
        <f t="shared" si="13"/>
        <v>0</v>
      </c>
      <c r="T21" s="73">
        <f t="shared" si="13"/>
        <v>1</v>
      </c>
      <c r="U21" s="73">
        <f t="shared" si="13"/>
        <v>0</v>
      </c>
    </row>
    <row r="22" spans="2:21" ht="18" x14ac:dyDescent="0.25">
      <c r="B22" s="32"/>
      <c r="C22" s="32"/>
      <c r="E22" s="32"/>
      <c r="L22" s="41"/>
      <c r="M22" s="41"/>
      <c r="N22" s="41"/>
      <c r="O22" s="41"/>
      <c r="P22" s="41"/>
      <c r="Q22" s="73">
        <f t="shared" si="13"/>
        <v>0</v>
      </c>
      <c r="R22" s="73">
        <f t="shared" si="13"/>
        <v>0</v>
      </c>
      <c r="S22" s="73">
        <f t="shared" si="13"/>
        <v>0</v>
      </c>
      <c r="T22" s="73">
        <f t="shared" si="13"/>
        <v>0</v>
      </c>
      <c r="U22" s="73">
        <f t="shared" si="13"/>
        <v>1</v>
      </c>
    </row>
    <row r="23" spans="2:21" ht="18" x14ac:dyDescent="0.25">
      <c r="B23" s="32"/>
      <c r="C23" s="32"/>
      <c r="E23" s="32"/>
      <c r="L23" s="41"/>
      <c r="M23" s="41"/>
      <c r="N23" s="41"/>
      <c r="O23" s="41"/>
      <c r="P23" s="41"/>
      <c r="Q23" s="71"/>
      <c r="R23" s="71"/>
      <c r="S23" s="71"/>
      <c r="T23" s="71"/>
      <c r="U23" s="71"/>
    </row>
    <row r="24" spans="2:21" ht="18" x14ac:dyDescent="0.25">
      <c r="B24" s="32"/>
      <c r="C24" s="32"/>
      <c r="E24" s="32"/>
      <c r="L24" s="41"/>
      <c r="M24" s="41"/>
      <c r="N24" s="41"/>
      <c r="O24" s="42"/>
      <c r="P24" s="41"/>
      <c r="Q24" s="71"/>
      <c r="R24" s="71"/>
      <c r="S24" s="71"/>
      <c r="T24" s="71"/>
      <c r="U24" s="71"/>
    </row>
    <row r="25" spans="2:21" ht="18" x14ac:dyDescent="0.25">
      <c r="B25" s="32"/>
      <c r="C25" s="32"/>
      <c r="E25" s="32"/>
      <c r="L25" s="41"/>
      <c r="M25" s="41"/>
      <c r="N25" s="41"/>
      <c r="O25" s="41"/>
      <c r="P25" s="41"/>
      <c r="Q25" s="116" t="s">
        <v>43</v>
      </c>
      <c r="R25" s="116"/>
      <c r="S25" s="116"/>
      <c r="T25" s="116"/>
      <c r="U25" s="71"/>
    </row>
    <row r="26" spans="2:21" ht="18" x14ac:dyDescent="0.25">
      <c r="B26" s="32"/>
      <c r="C26" s="32"/>
      <c r="E26" s="32"/>
      <c r="L26" s="41"/>
      <c r="M26" s="41"/>
      <c r="N26" s="41"/>
      <c r="O26" s="41"/>
      <c r="P26" s="41"/>
      <c r="Q26" s="73">
        <f>IF(Q9=TRUE,1,0)</f>
        <v>0</v>
      </c>
      <c r="R26" s="73">
        <f>IF(R9=TRUE,1,0)</f>
        <v>0</v>
      </c>
      <c r="S26" s="71"/>
      <c r="T26" s="71"/>
      <c r="U26" s="71"/>
    </row>
    <row r="27" spans="2:21" x14ac:dyDescent="0.2">
      <c r="L27" s="41"/>
      <c r="M27" s="41"/>
      <c r="N27" s="41"/>
      <c r="O27" s="41"/>
      <c r="P27" s="41"/>
      <c r="Q27" s="73">
        <f t="shared" ref="Q27:R30" si="15">IF(Q10=TRUE,1,0)</f>
        <v>0</v>
      </c>
      <c r="R27" s="73">
        <f t="shared" si="15"/>
        <v>1</v>
      </c>
      <c r="S27" s="71"/>
      <c r="T27" s="71"/>
      <c r="U27" s="71"/>
    </row>
    <row r="28" spans="2:21" x14ac:dyDescent="0.2">
      <c r="L28" s="41"/>
      <c r="M28" s="41"/>
      <c r="N28" s="41"/>
      <c r="O28" s="41"/>
      <c r="P28" s="41"/>
      <c r="Q28" s="73">
        <f t="shared" si="15"/>
        <v>1</v>
      </c>
      <c r="R28" s="73">
        <f t="shared" si="15"/>
        <v>1</v>
      </c>
      <c r="S28" s="71"/>
      <c r="T28" s="71"/>
      <c r="U28" s="71"/>
    </row>
    <row r="29" spans="2:21" x14ac:dyDescent="0.2">
      <c r="Q29" s="73">
        <f t="shared" si="15"/>
        <v>0</v>
      </c>
      <c r="R29" s="73">
        <f t="shared" si="15"/>
        <v>0</v>
      </c>
      <c r="S29" s="71"/>
      <c r="T29" s="71"/>
      <c r="U29" s="71"/>
    </row>
    <row r="30" spans="2:21" x14ac:dyDescent="0.2">
      <c r="Q30" s="73">
        <f t="shared" si="15"/>
        <v>0</v>
      </c>
      <c r="R30" s="73">
        <f t="shared" si="15"/>
        <v>0</v>
      </c>
      <c r="S30" s="71"/>
      <c r="T30" s="71"/>
      <c r="U30" s="71"/>
    </row>
    <row r="31" spans="2:21" x14ac:dyDescent="0.2">
      <c r="Q31" s="41"/>
      <c r="R31" s="41"/>
      <c r="S31" s="41"/>
      <c r="T31" s="41"/>
      <c r="U31" s="41"/>
    </row>
  </sheetData>
  <sheetProtection algorithmName="SHA-512" hashValue="X2CbT+pwj9QbvDEVDRt/tccsqKnxEOw9jhngiSWQrr4RI2otras4bK3FiewnT35XOxKveV9xa8ME7sDOd30rZA==" saltValue="BlaEer1BW7+5nfz6FCBh2g==" spinCount="100000" sheet="1" objects="1" scenarios="1" selectLockedCells="1"/>
  <mergeCells count="7">
    <mergeCell ref="Q25:T25"/>
    <mergeCell ref="G19:H19"/>
    <mergeCell ref="C1:L4"/>
    <mergeCell ref="J8:M8"/>
    <mergeCell ref="Q2:U2"/>
    <mergeCell ref="Q8:R8"/>
    <mergeCell ref="Q15:T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READ ME !!!</vt:lpstr>
      <vt:lpstr>LOTTO TREKKING</vt:lpstr>
      <vt:lpstr>LOTTO Winstverdeling</vt:lpstr>
      <vt:lpstr>LOTTO 8 speelvakken</vt:lpstr>
      <vt:lpstr>LOTTO 12 speelvakken</vt:lpstr>
      <vt:lpstr>EUROMILLIONS TREKKING</vt:lpstr>
      <vt:lpstr>EUROMILLIONS Winstverdeling</vt:lpstr>
      <vt:lpstr>EUROMILLIONS Speelvakken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dcterms:created xsi:type="dcterms:W3CDTF">2018-12-07T09:09:25Z</dcterms:created>
  <dcterms:modified xsi:type="dcterms:W3CDTF">2020-06-30T18:19:14Z</dcterms:modified>
</cp:coreProperties>
</file>